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 defaultThemeVersion="124226"/>
  <xr:revisionPtr revIDLastSave="0" documentId="13_ncr:1_{097CD093-B1BC-4589-BBF3-86B1B50AEAA5}" xr6:coauthVersionLast="47" xr6:coauthVersionMax="47" xr10:uidLastSave="{00000000-0000-0000-0000-000000000000}"/>
  <bookViews>
    <workbookView xWindow="-108" yWindow="-16308" windowWidth="29016" windowHeight="15816" xr2:uid="{00000000-000D-0000-FFFF-FFFF00000000}"/>
  </bookViews>
  <sheets>
    <sheet name="08.04.ГП-75.9" sheetId="18" r:id="rId1"/>
    <sheet name="Работы" sheetId="10" r:id="rId2"/>
    <sheet name="Материал" sheetId="11" r:id="rId3"/>
  </sheets>
  <definedNames>
    <definedName name="_xlnm.Print_Area" localSheetId="0">'08.04.ГП-75.9'!$A$1:$L$48</definedName>
  </definedNames>
  <calcPr calcId="191029" refMode="R1C1" fullPrecision="0"/>
</workbook>
</file>

<file path=xl/calcChain.xml><?xml version="1.0" encoding="utf-8"?>
<calcChain xmlns="http://schemas.openxmlformats.org/spreadsheetml/2006/main">
  <c r="I24" i="18" l="1"/>
  <c r="J24" i="18" s="1"/>
  <c r="I23" i="18"/>
  <c r="J23" i="18" s="1"/>
  <c r="J5" i="11"/>
  <c r="J4" i="11"/>
  <c r="I21" i="18"/>
  <c r="J21" i="18" s="1"/>
  <c r="I20" i="18"/>
  <c r="J4" i="10"/>
  <c r="J5" i="10"/>
  <c r="J3" i="11" l="1"/>
  <c r="J20" i="18"/>
  <c r="J19" i="18" s="1"/>
  <c r="J29" i="18" s="1"/>
  <c r="J25" i="18" s="1"/>
  <c r="J22" i="18" s="1"/>
  <c r="J3" i="10"/>
  <c r="K6" i="10" l="1"/>
  <c r="J18" i="18"/>
  <c r="J28" i="18" s="1"/>
  <c r="J31" i="18" s="1"/>
  <c r="J30" i="18"/>
  <c r="K6" i="11" s="1"/>
</calcChain>
</file>

<file path=xl/sharedStrings.xml><?xml version="1.0" encoding="utf-8"?>
<sst xmlns="http://schemas.openxmlformats.org/spreadsheetml/2006/main" count="140" uniqueCount="65">
  <si>
    <t>шт</t>
  </si>
  <si>
    <t>Ед. изм.</t>
  </si>
  <si>
    <t>Кол-во</t>
  </si>
  <si>
    <t>Наименование</t>
  </si>
  <si>
    <t>Примечание</t>
  </si>
  <si>
    <t>Работа:</t>
  </si>
  <si>
    <t>Материалы:</t>
  </si>
  <si>
    <t>в тч стоимость работ:</t>
  </si>
  <si>
    <t>в тч стоимость материалов:</t>
  </si>
  <si>
    <t>Двери</t>
  </si>
  <si>
    <t>08</t>
  </si>
  <si>
    <t>в тч НДС:</t>
  </si>
  <si>
    <t>Характеристика</t>
  </si>
  <si>
    <t>Норма расхода</t>
  </si>
  <si>
    <t>Либо указать: Без НДС</t>
  </si>
  <si>
    <t>Либо указать: нет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</si>
  <si>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</si>
  <si>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</si>
  <si>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</si>
  <si>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</si>
  <si>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</si>
  <si>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>______________/</t>
  </si>
  <si>
    <t>Марка/ Завод изготовитель</t>
  </si>
  <si>
    <t>Форма закупа материала</t>
  </si>
  <si>
    <t>Примечание:</t>
  </si>
  <si>
    <t>Стоимость материалов учитывает стоимость доставки до объекта строительства.</t>
  </si>
  <si>
    <t>Толщина, мм (м)/ Высота, мм (м)/ Длина,мм (м)/ Диаметр , мм (м)</t>
  </si>
  <si>
    <t>Итого по ЛСР, в тч НДС:</t>
  </si>
  <si>
    <t>Ведомость объемов работ</t>
  </si>
  <si>
    <t>Цена за ед. изм., руб</t>
  </si>
  <si>
    <t>Сумма, руб</t>
  </si>
  <si>
    <t>Изготовление и монтаж дверей только после замеров</t>
  </si>
  <si>
    <t>Спецификация материалов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</si>
  <si>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</si>
  <si>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№ п/п</t>
  </si>
  <si>
    <t>Поставка и монтаж ворот</t>
  </si>
  <si>
    <t>Ворота секционные</t>
  </si>
  <si>
    <t>08.04.</t>
  </si>
  <si>
    <t>08.04.01.</t>
  </si>
  <si>
    <t>08.04.01.00</t>
  </si>
  <si>
    <t>"Алютех" или аналог</t>
  </si>
  <si>
    <t>Стоимость установки ворот учитывает стоимость разгрузки, разноски до места монтажа, монтаж</t>
  </si>
  <si>
    <t xml:space="preserve">4. На кождое паркоместо, заложить четырехканальный пульт для ворот, плюс 10 пультов для УК.  </t>
  </si>
  <si>
    <t>2. Учесть блок для приема сигнала на открывание ворот по индукционной петле и считывалю Akuvox 01</t>
  </si>
  <si>
    <t>5. Фотоэлементы и сигнальные лампы, так же дополнительно фотоэлемент в уплотнении нижней панели ворот.</t>
  </si>
  <si>
    <t>Комплект секционных ворот тип 2</t>
  </si>
  <si>
    <t>Габаритные размеры ворот ВхН, 3500х3200мм</t>
  </si>
  <si>
    <t>3. Учесть Дополнительный, внешний, контур уплотнения для полотна ворот.</t>
  </si>
  <si>
    <t>_____________/С.И. Ярков</t>
  </si>
  <si>
    <t>Монтаж секционных ворот</t>
  </si>
  <si>
    <t>проверка</t>
  </si>
  <si>
    <t>1. В стоимость работ учесть подготовку проемов. Включая металлокаркас и облицовку, при необходимости.</t>
  </si>
  <si>
    <t>Обозначение по проекту ВМ-1 (16)</t>
  </si>
  <si>
    <t>Обозначение по проекту ВМ-2 (17)</t>
  </si>
  <si>
    <t>Габаритные размеры ворот ВхН, 2800х3200мм</t>
  </si>
  <si>
    <t>Промышленные секционные ворота из аллюм. Панелей арт. СП.Р.ProPlus.
Внешний цвет панелей Ral 7024</t>
  </si>
  <si>
    <t>Подготовка проемов и пуско-наладочные работы</t>
  </si>
  <si>
    <t>Комплект секционных ворот тип 1 с калиткой.</t>
  </si>
  <si>
    <t>Пульт ДУ</t>
  </si>
  <si>
    <t>Пульт дистанионного управления с програмированием</t>
  </si>
  <si>
    <t>7. После фактического замера ворот, сумма контракта остается неизменной</t>
  </si>
  <si>
    <t>Локальный сметный расчет №1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</si>
  <si>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ГП-75» секция 9</t>
  </si>
  <si>
    <r>
      <t xml:space="preserve">6. Ral </t>
    </r>
    <r>
      <rPr>
        <b/>
        <sz val="10"/>
        <color rgb="FFFF0000"/>
        <rFont val="Arial Narrow"/>
        <family val="2"/>
        <charset val="204"/>
      </rPr>
      <t>7024</t>
    </r>
    <r>
      <rPr>
        <b/>
        <sz val="10"/>
        <rFont val="Arial Narrow"/>
        <family val="2"/>
        <charset val="204"/>
      </rPr>
      <t xml:space="preserve"> с внешней стороны. Внутреняя часть белая.</t>
    </r>
  </si>
  <si>
    <t>6. Ral 7024 с внешней стороны. Внутреняя часть белая.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</si>
</sst>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_₽"/>
  </numFmts>
  <fonts count="17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b/>
      <i/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i/>
      <sz val="10"/>
      <color theme="1"/>
      <name val="Arial Narrow"/>
      <family val="2"/>
      <charset val="204"/>
    </font>
    <font>
      <b/>
      <u/>
      <sz val="10"/>
      <name val="Arial Narrow"/>
      <family val="2"/>
      <charset val="204"/>
    </font>
    <font>
      <b/>
      <u/>
      <sz val="10"/>
      <color theme="1"/>
      <name val="Arial Narrow"/>
      <family val="2"/>
      <charset val="204"/>
    </font>
    <font>
      <b/>
      <sz val="10"/>
      <color rgb="FFFF0000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rgb="FF9B7EA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6" fillId="0" borderId="0"/>
    <xf numFmtId="0" fontId="7" fillId="0" borderId="0"/>
  </cellStyleXfs>
  <cellXfs count="90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4" fontId="8" fillId="0" borderId="0" xfId="0" applyNumberFormat="1" applyFont="1" applyAlignment="1">
      <alignment horizontal="left" vertical="center"/>
    </xf>
    <xf numFmtId="164" fontId="10" fillId="0" borderId="0" xfId="0" applyNumberFormat="1" applyFont="1" applyAlignment="1">
      <alignment horizontal="left"/>
    </xf>
    <xf numFmtId="0" fontId="9" fillId="0" borderId="0" xfId="0" applyFont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vertical="center" wrapText="1"/>
    </xf>
    <xf numFmtId="4" fontId="10" fillId="7" borderId="1" xfId="0" applyNumberFormat="1" applyFont="1" applyFill="1" applyBorder="1" applyAlignment="1">
      <alignment vertical="center" wrapText="1"/>
    </xf>
    <xf numFmtId="4" fontId="9" fillId="7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0" fontId="10" fillId="6" borderId="1" xfId="2" applyFont="1" applyFill="1" applyBorder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2" fontId="11" fillId="6" borderId="1" xfId="0" applyNumberFormat="1" applyFont="1" applyFill="1" applyBorder="1" applyAlignment="1">
      <alignment horizontal="center" vertical="center" wrapText="1"/>
    </xf>
    <xf numFmtId="4" fontId="11" fillId="6" borderId="1" xfId="0" applyNumberFormat="1" applyFont="1" applyFill="1" applyBorder="1" applyAlignment="1">
      <alignment horizontal="center" vertical="center" wrapText="1"/>
    </xf>
    <xf numFmtId="4" fontId="10" fillId="6" borderId="1" xfId="0" applyNumberFormat="1" applyFont="1" applyFill="1" applyBorder="1" applyAlignment="1">
      <alignment horizontal="center" vertical="center" wrapText="1"/>
    </xf>
    <xf numFmtId="4" fontId="9" fillId="6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/>
    </xf>
    <xf numFmtId="0" fontId="11" fillId="7" borderId="1" xfId="0" applyFont="1" applyFill="1" applyBorder="1" applyAlignment="1">
      <alignment horizontal="center" vertical="center" wrapText="1"/>
    </xf>
    <xf numFmtId="4" fontId="11" fillId="7" borderId="1" xfId="0" applyNumberFormat="1" applyFont="1" applyFill="1" applyBorder="1" applyAlignment="1">
      <alignment horizontal="center" vertical="center" wrapText="1"/>
    </xf>
    <xf numFmtId="4" fontId="10" fillId="7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7" borderId="1" xfId="2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horizontal="center" vertical="center" wrapText="1"/>
    </xf>
    <xf numFmtId="1" fontId="10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8" fillId="5" borderId="1" xfId="0" applyFont="1" applyFill="1" applyBorder="1"/>
    <xf numFmtId="0" fontId="8" fillId="5" borderId="1" xfId="0" applyFont="1" applyFill="1" applyBorder="1" applyAlignment="1">
      <alignment horizontal="right"/>
    </xf>
    <xf numFmtId="0" fontId="8" fillId="5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right"/>
    </xf>
    <xf numFmtId="0" fontId="13" fillId="7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65" fontId="9" fillId="0" borderId="0" xfId="0" applyNumberFormat="1" applyFont="1" applyAlignment="1">
      <alignment vertical="center"/>
    </xf>
    <xf numFmtId="4" fontId="9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left" vertical="center"/>
    </xf>
    <xf numFmtId="0" fontId="1" fillId="0" borderId="0" xfId="0" applyFont="1"/>
    <xf numFmtId="4" fontId="1" fillId="0" borderId="0" xfId="0" applyNumberFormat="1" applyFont="1" applyAlignment="1">
      <alignment horizontal="left"/>
    </xf>
    <xf numFmtId="4" fontId="1" fillId="0" borderId="0" xfId="0" applyNumberFormat="1" applyFont="1"/>
    <xf numFmtId="0" fontId="11" fillId="7" borderId="1" xfId="0" applyFont="1" applyFill="1" applyBorder="1" applyAlignment="1">
      <alignment horizontal="center" vertical="center"/>
    </xf>
    <xf numFmtId="2" fontId="11" fillId="7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12" fillId="7" borderId="1" xfId="0" applyFont="1" applyFill="1" applyBorder="1"/>
    <xf numFmtId="4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4" fontId="2" fillId="0" borderId="0" xfId="0" applyNumberFormat="1" applyFont="1"/>
    <xf numFmtId="4" fontId="3" fillId="0" borderId="0" xfId="0" applyNumberFormat="1" applyFont="1"/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5">
    <cellStyle name="Excel Built-in Normal" xfId="4" xr:uid="{288AD39E-2DF7-4B1E-B815-8825010964EE}"/>
    <cellStyle name="Акцент1" xfId="2" builtinId="29"/>
    <cellStyle name="Обычный" xfId="0" builtinId="0"/>
    <cellStyle name="Обычный 2" xfId="1" xr:uid="{00000000-0005-0000-0000-000002000000}"/>
    <cellStyle name="Обычный 2 2" xfId="3" xr:uid="{DFB22C73-6C3B-4FAE-AA5A-C339D8DE3191}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5F0B0-E06A-42CA-956F-59A4F197B694}">
  <dimension ref="A1:N48"/>
  <sheetViews>
    <sheetView tabSelected="1" view="pageBreakPreview" zoomScaleNormal="70" zoomScaleSheetLayoutView="100" workbookViewId="0">
      <selection activeCell="K24" sqref="K24"/>
    </sheetView>
  </sheetViews>
  <sheetFormatPr defaultColWidth="9.109375" defaultRowHeight="13.8" outlineLevelCol="1" x14ac:dyDescent="0.3"/>
  <cols>
    <col min="1" max="1" width="14.6640625" style="67" customWidth="1"/>
    <col min="2" max="2" width="32.6640625" style="67" customWidth="1"/>
    <col min="3" max="3" width="17.6640625" style="67" customWidth="1"/>
    <col min="4" max="4" width="35.33203125" style="67" customWidth="1"/>
    <col min="5" max="5" width="9.33203125" style="67" customWidth="1"/>
    <col min="6" max="6" width="8.44140625" style="67" customWidth="1"/>
    <col min="7" max="7" width="21.109375" style="67" customWidth="1" outlineLevel="1"/>
    <col min="8" max="8" width="6.6640625" style="67" customWidth="1"/>
    <col min="9" max="9" width="12.6640625" style="67" customWidth="1"/>
    <col min="10" max="10" width="15.88671875" style="67" customWidth="1"/>
    <col min="11" max="11" width="22.88671875" style="82" customWidth="1"/>
    <col min="12" max="12" width="17.33203125" style="82" customWidth="1"/>
    <col min="13" max="16384" width="9.109375" style="67"/>
  </cols>
  <sheetData>
    <row r="1" spans="1:12" s="64" customFormat="1" x14ac:dyDescent="0.3">
      <c r="H1" s="1"/>
      <c r="L1" s="2" t="s">
        <v>16</v>
      </c>
    </row>
    <row r="2" spans="1:12" s="64" customFormat="1" x14ac:dyDescent="0.3">
      <c r="H2" s="1"/>
      <c r="L2" s="3" t="s">
        <v>17</v>
      </c>
    </row>
    <row r="3" spans="1:12" s="64" customFormat="1" x14ac:dyDescent="0.3">
      <c r="C3" s="1"/>
      <c r="D3" s="1"/>
      <c r="E3" s="1"/>
      <c r="F3" s="65"/>
      <c r="G3" s="65"/>
      <c r="H3" s="1"/>
    </row>
    <row r="4" spans="1:12" s="64" customFormat="1" x14ac:dyDescent="0.3">
      <c r="A4" s="4" t="s">
        <v>18</v>
      </c>
      <c r="B4" s="5"/>
      <c r="C4" s="6"/>
      <c r="D4" s="6"/>
      <c r="E4" s="6" t="s">
        <v>19</v>
      </c>
      <c r="J4" s="4" t="s">
        <v>20</v>
      </c>
      <c r="K4" s="6"/>
      <c r="L4" s="6"/>
    </row>
    <row r="5" spans="1:12" s="64" customFormat="1" x14ac:dyDescent="0.3">
      <c r="A5" s="1"/>
      <c r="C5" s="66"/>
      <c r="D5" s="66"/>
      <c r="E5" s="66"/>
      <c r="J5" s="1"/>
      <c r="K5" s="66"/>
      <c r="L5" s="66"/>
    </row>
    <row r="6" spans="1:12" s="64" customFormat="1" x14ac:dyDescent="0.3">
      <c r="A6" s="1"/>
      <c r="C6" s="66"/>
      <c r="D6" s="66"/>
      <c r="E6" s="66"/>
      <c r="J6" s="1"/>
      <c r="K6" s="66"/>
      <c r="L6" s="66"/>
    </row>
    <row r="7" spans="1:12" s="64" customFormat="1" x14ac:dyDescent="0.3">
      <c r="A7" s="1"/>
      <c r="B7" s="7"/>
      <c r="C7" s="66"/>
      <c r="D7" s="66"/>
      <c r="E7" s="66"/>
      <c r="J7" s="1"/>
      <c r="K7" s="66"/>
      <c r="L7" s="66"/>
    </row>
    <row r="8" spans="1:12" x14ac:dyDescent="0.3">
      <c r="A8" s="8" t="s">
        <v>21</v>
      </c>
      <c r="C8" s="68"/>
      <c r="D8" s="68"/>
      <c r="E8" s="68" t="s">
        <v>48</v>
      </c>
      <c r="I8" s="69"/>
      <c r="J8" s="68" t="s">
        <v>48</v>
      </c>
      <c r="K8" s="68"/>
      <c r="L8" s="68"/>
    </row>
    <row r="9" spans="1:12" x14ac:dyDescent="0.3">
      <c r="A9" s="8"/>
      <c r="C9" s="68"/>
      <c r="D9" s="68"/>
      <c r="E9" s="68"/>
      <c r="I9" s="69"/>
      <c r="J9" s="8"/>
      <c r="K9" s="68"/>
      <c r="L9" s="68"/>
    </row>
    <row r="10" spans="1:12" s="64" customFormat="1" x14ac:dyDescent="0.3">
      <c r="C10" s="1"/>
      <c r="D10" s="1"/>
      <c r="E10" s="1"/>
      <c r="F10" s="65"/>
      <c r="G10" s="65"/>
      <c r="H10" s="1"/>
    </row>
    <row r="11" spans="1:12" x14ac:dyDescent="0.3">
      <c r="A11" s="87" t="s">
        <v>61</v>
      </c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</row>
    <row r="12" spans="1:12" x14ac:dyDescent="0.3">
      <c r="A12" s="88" t="s">
        <v>62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</row>
    <row r="14" spans="1:12" ht="55.2" x14ac:dyDescent="0.3">
      <c r="A14" s="9" t="s">
        <v>34</v>
      </c>
      <c r="B14" s="10" t="s">
        <v>3</v>
      </c>
      <c r="C14" s="10" t="s">
        <v>22</v>
      </c>
      <c r="D14" s="10" t="s">
        <v>12</v>
      </c>
      <c r="E14" s="10" t="s">
        <v>1</v>
      </c>
      <c r="F14" s="10" t="s">
        <v>13</v>
      </c>
      <c r="G14" s="11" t="s">
        <v>26</v>
      </c>
      <c r="H14" s="10" t="s">
        <v>2</v>
      </c>
      <c r="I14" s="10" t="s">
        <v>29</v>
      </c>
      <c r="J14" s="10" t="s">
        <v>30</v>
      </c>
      <c r="K14" s="10" t="s">
        <v>4</v>
      </c>
      <c r="L14" s="10" t="s">
        <v>23</v>
      </c>
    </row>
    <row r="15" spans="1:12" x14ac:dyDescent="0.3">
      <c r="A15" s="12" t="s">
        <v>10</v>
      </c>
      <c r="B15" s="13" t="s">
        <v>9</v>
      </c>
      <c r="C15" s="14"/>
      <c r="D15" s="14"/>
      <c r="E15" s="14"/>
      <c r="F15" s="14"/>
      <c r="G15" s="14"/>
      <c r="H15" s="14"/>
      <c r="I15" s="14"/>
      <c r="J15" s="14"/>
      <c r="K15" s="15"/>
      <c r="L15" s="15"/>
    </row>
    <row r="16" spans="1:12" x14ac:dyDescent="0.3">
      <c r="A16" s="16" t="s">
        <v>37</v>
      </c>
      <c r="B16" s="17" t="s">
        <v>35</v>
      </c>
      <c r="C16" s="18"/>
      <c r="D16" s="18"/>
      <c r="E16" s="18"/>
      <c r="F16" s="18"/>
      <c r="G16" s="18"/>
      <c r="H16" s="18"/>
      <c r="I16" s="19"/>
      <c r="J16" s="20"/>
      <c r="K16" s="21"/>
      <c r="L16" s="21"/>
    </row>
    <row r="17" spans="1:13" x14ac:dyDescent="0.3">
      <c r="A17" s="22" t="s">
        <v>38</v>
      </c>
      <c r="B17" s="23" t="s">
        <v>36</v>
      </c>
      <c r="C17" s="24"/>
      <c r="D17" s="24"/>
      <c r="E17" s="24"/>
      <c r="F17" s="24"/>
      <c r="G17" s="24"/>
      <c r="H17" s="24"/>
      <c r="I17" s="25"/>
      <c r="J17" s="25"/>
      <c r="K17" s="26"/>
      <c r="L17" s="26"/>
    </row>
    <row r="18" spans="1:13" x14ac:dyDescent="0.3">
      <c r="A18" s="27" t="s">
        <v>39</v>
      </c>
      <c r="B18" s="28" t="s">
        <v>36</v>
      </c>
      <c r="C18" s="29"/>
      <c r="D18" s="29"/>
      <c r="E18" s="29"/>
      <c r="F18" s="29"/>
      <c r="G18" s="29"/>
      <c r="H18" s="30"/>
      <c r="I18" s="31"/>
      <c r="J18" s="32">
        <f>J19+J22</f>
        <v>0</v>
      </c>
      <c r="K18" s="33"/>
      <c r="L18" s="33"/>
    </row>
    <row r="19" spans="1:13" x14ac:dyDescent="0.3">
      <c r="A19" s="70"/>
      <c r="B19" s="34" t="s">
        <v>5</v>
      </c>
      <c r="C19" s="35"/>
      <c r="D19" s="35"/>
      <c r="E19" s="35"/>
      <c r="F19" s="35"/>
      <c r="G19" s="35"/>
      <c r="H19" s="71"/>
      <c r="I19" s="36"/>
      <c r="J19" s="37">
        <f>J20+J21</f>
        <v>0</v>
      </c>
      <c r="K19" s="21"/>
      <c r="L19" s="21"/>
    </row>
    <row r="20" spans="1:13" x14ac:dyDescent="0.3">
      <c r="A20" s="38"/>
      <c r="B20" s="39" t="s">
        <v>49</v>
      </c>
      <c r="C20" s="40"/>
      <c r="D20" s="40"/>
      <c r="E20" s="40" t="s">
        <v>0</v>
      </c>
      <c r="F20" s="40"/>
      <c r="G20" s="40"/>
      <c r="H20" s="41">
        <v>5</v>
      </c>
      <c r="I20" s="21">
        <f>VLOOKUP(B20,Работы!$B$4:$J$5,8,0)</f>
        <v>0</v>
      </c>
      <c r="J20" s="21">
        <f>I20*H20</f>
        <v>0</v>
      </c>
      <c r="K20" s="21"/>
      <c r="L20" s="21"/>
    </row>
    <row r="21" spans="1:13" ht="27.6" x14ac:dyDescent="0.3">
      <c r="A21" s="38"/>
      <c r="B21" s="39" t="s">
        <v>56</v>
      </c>
      <c r="C21" s="40"/>
      <c r="D21" s="40"/>
      <c r="E21" s="40" t="s">
        <v>0</v>
      </c>
      <c r="F21" s="40"/>
      <c r="G21" s="40"/>
      <c r="H21" s="41">
        <v>5</v>
      </c>
      <c r="I21" s="21">
        <f>VLOOKUP(B21,Работы!$B$4:$J$5,8,0)</f>
        <v>0</v>
      </c>
      <c r="J21" s="21">
        <f>I21*H21</f>
        <v>0</v>
      </c>
      <c r="K21" s="21"/>
      <c r="L21" s="21"/>
    </row>
    <row r="22" spans="1:13" x14ac:dyDescent="0.3">
      <c r="A22" s="72"/>
      <c r="B22" s="42" t="s">
        <v>6</v>
      </c>
      <c r="C22" s="43"/>
      <c r="D22" s="43"/>
      <c r="E22" s="43"/>
      <c r="F22" s="43"/>
      <c r="G22" s="43"/>
      <c r="H22" s="44"/>
      <c r="I22" s="73"/>
      <c r="J22" s="44">
        <f>SUM(J23:J27)</f>
        <v>0</v>
      </c>
      <c r="K22" s="74"/>
      <c r="L22" s="74"/>
    </row>
    <row r="23" spans="1:13" ht="41.4" x14ac:dyDescent="0.3">
      <c r="A23" s="45"/>
      <c r="B23" s="46" t="s">
        <v>57</v>
      </c>
      <c r="C23" s="43" t="s">
        <v>40</v>
      </c>
      <c r="D23" s="43" t="s">
        <v>55</v>
      </c>
      <c r="E23" s="43" t="s">
        <v>0</v>
      </c>
      <c r="F23" s="43"/>
      <c r="G23" s="43" t="s">
        <v>46</v>
      </c>
      <c r="H23" s="47">
        <v>1</v>
      </c>
      <c r="I23" s="48">
        <f>VLOOKUP(B23,Материал!$B$4:$L$5,8,0)</f>
        <v>0</v>
      </c>
      <c r="J23" s="48">
        <f>I23*H23</f>
        <v>0</v>
      </c>
      <c r="K23" s="74" t="s">
        <v>52</v>
      </c>
      <c r="L23" s="74"/>
    </row>
    <row r="24" spans="1:13" ht="41.4" x14ac:dyDescent="0.3">
      <c r="A24" s="45"/>
      <c r="B24" s="46" t="s">
        <v>45</v>
      </c>
      <c r="C24" s="43" t="s">
        <v>40</v>
      </c>
      <c r="D24" s="43" t="s">
        <v>55</v>
      </c>
      <c r="E24" s="43" t="s">
        <v>0</v>
      </c>
      <c r="F24" s="43"/>
      <c r="G24" s="43" t="s">
        <v>54</v>
      </c>
      <c r="H24" s="47">
        <v>4</v>
      </c>
      <c r="I24" s="48">
        <f>VLOOKUP(B24,Материал!$B$4:$L$5,8,0)</f>
        <v>0</v>
      </c>
      <c r="J24" s="48">
        <f>I24*H24</f>
        <v>0</v>
      </c>
      <c r="K24" s="74" t="s">
        <v>53</v>
      </c>
      <c r="L24" s="74"/>
    </row>
    <row r="25" spans="1:13" x14ac:dyDescent="0.3">
      <c r="A25" s="27" t="s">
        <v>39</v>
      </c>
      <c r="B25" s="28" t="s">
        <v>58</v>
      </c>
      <c r="C25" s="29"/>
      <c r="D25" s="29"/>
      <c r="E25" s="29"/>
      <c r="F25" s="29"/>
      <c r="G25" s="29"/>
      <c r="H25" s="30"/>
      <c r="I25" s="31"/>
      <c r="J25" s="32">
        <f>J26+J29</f>
        <v>0</v>
      </c>
      <c r="K25" s="33"/>
      <c r="L25" s="33"/>
    </row>
    <row r="26" spans="1:13" ht="27.6" x14ac:dyDescent="0.3">
      <c r="A26" s="45"/>
      <c r="B26" s="46" t="s">
        <v>59</v>
      </c>
      <c r="C26" s="43" t="s">
        <v>40</v>
      </c>
      <c r="D26" s="43"/>
      <c r="E26" s="43" t="s">
        <v>0</v>
      </c>
      <c r="F26" s="43"/>
      <c r="G26" s="43"/>
      <c r="H26" s="47">
        <v>416</v>
      </c>
      <c r="I26" s="48"/>
      <c r="J26" s="48"/>
      <c r="K26" s="74"/>
      <c r="L26" s="74"/>
    </row>
    <row r="27" spans="1:13" x14ac:dyDescent="0.3">
      <c r="A27" s="45"/>
      <c r="B27" s="46"/>
      <c r="C27" s="43"/>
      <c r="D27" s="43"/>
      <c r="E27" s="43"/>
      <c r="F27" s="43"/>
      <c r="G27" s="43"/>
      <c r="H27" s="47"/>
      <c r="I27" s="48"/>
      <c r="J27" s="48"/>
      <c r="K27" s="74"/>
      <c r="L27" s="74"/>
    </row>
    <row r="28" spans="1:13" x14ac:dyDescent="0.3">
      <c r="A28" s="49"/>
      <c r="B28" s="49"/>
      <c r="C28" s="49"/>
      <c r="D28" s="49"/>
      <c r="E28" s="49"/>
      <c r="F28" s="49"/>
      <c r="G28" s="49"/>
      <c r="H28" s="49"/>
      <c r="I28" s="50" t="s">
        <v>27</v>
      </c>
      <c r="J28" s="75">
        <f>J18</f>
        <v>0</v>
      </c>
      <c r="K28" s="76" t="s">
        <v>14</v>
      </c>
      <c r="L28" s="51"/>
      <c r="M28" s="77"/>
    </row>
    <row r="29" spans="1:13" s="81" customFormat="1" x14ac:dyDescent="0.3">
      <c r="A29" s="78"/>
      <c r="B29" s="78"/>
      <c r="C29" s="78"/>
      <c r="D29" s="78"/>
      <c r="E29" s="78"/>
      <c r="F29" s="78"/>
      <c r="G29" s="78"/>
      <c r="H29" s="78"/>
      <c r="I29" s="52" t="s">
        <v>7</v>
      </c>
      <c r="J29" s="79">
        <f>J19</f>
        <v>0</v>
      </c>
      <c r="K29" s="53"/>
      <c r="L29" s="80"/>
      <c r="M29" s="77"/>
    </row>
    <row r="30" spans="1:13" s="81" customFormat="1" x14ac:dyDescent="0.3">
      <c r="A30" s="78"/>
      <c r="B30" s="78"/>
      <c r="C30" s="78"/>
      <c r="D30" s="78"/>
      <c r="E30" s="78"/>
      <c r="F30" s="78"/>
      <c r="G30" s="78"/>
      <c r="H30" s="78"/>
      <c r="I30" s="52" t="s">
        <v>8</v>
      </c>
      <c r="J30" s="79">
        <f>J22</f>
        <v>0</v>
      </c>
      <c r="K30" s="53"/>
      <c r="L30" s="80"/>
      <c r="M30" s="77"/>
    </row>
    <row r="31" spans="1:13" s="81" customFormat="1" x14ac:dyDescent="0.3">
      <c r="A31" s="78"/>
      <c r="B31" s="78"/>
      <c r="C31" s="78"/>
      <c r="D31" s="78"/>
      <c r="E31" s="78"/>
      <c r="F31" s="78"/>
      <c r="G31" s="78"/>
      <c r="H31" s="78"/>
      <c r="I31" s="52" t="s">
        <v>11</v>
      </c>
      <c r="J31" s="79">
        <f>J28*20/120</f>
        <v>0</v>
      </c>
      <c r="K31" s="53" t="s">
        <v>15</v>
      </c>
      <c r="L31" s="80"/>
      <c r="M31" s="77"/>
    </row>
    <row r="34" spans="1:14" x14ac:dyDescent="0.3">
      <c r="A34" s="54" t="s">
        <v>24</v>
      </c>
      <c r="C34" s="1"/>
      <c r="D34" s="1"/>
      <c r="E34" s="1"/>
      <c r="F34" s="1"/>
      <c r="G34" s="1"/>
      <c r="H34" s="55"/>
      <c r="I34" s="56"/>
      <c r="J34" s="56"/>
      <c r="K34" s="1"/>
      <c r="L34" s="1"/>
    </row>
    <row r="35" spans="1:14" x14ac:dyDescent="0.3">
      <c r="A35" s="54"/>
      <c r="C35" s="1"/>
      <c r="D35" s="1"/>
      <c r="E35" s="1"/>
      <c r="F35" s="1"/>
      <c r="G35" s="1"/>
      <c r="H35" s="55"/>
      <c r="I35" s="56"/>
      <c r="J35" s="56"/>
      <c r="K35" s="1"/>
      <c r="L35" s="1"/>
    </row>
    <row r="36" spans="1:14" x14ac:dyDescent="0.3">
      <c r="A36" s="54"/>
      <c r="C36" s="1"/>
      <c r="D36" s="1"/>
      <c r="E36" s="1"/>
      <c r="F36" s="1"/>
      <c r="G36" s="1"/>
      <c r="H36" s="55"/>
      <c r="I36" s="56"/>
      <c r="J36" s="56"/>
      <c r="K36" s="1"/>
      <c r="L36" s="1"/>
    </row>
    <row r="37" spans="1:14" x14ac:dyDescent="0.3">
      <c r="A37" s="86" t="s">
        <v>51</v>
      </c>
      <c r="C37" s="1"/>
      <c r="D37" s="1"/>
      <c r="E37" s="1"/>
      <c r="F37" s="1"/>
      <c r="G37" s="1"/>
      <c r="H37" s="55"/>
      <c r="I37" s="56"/>
      <c r="J37" s="56"/>
      <c r="K37" s="1"/>
      <c r="L37" s="1"/>
    </row>
    <row r="38" spans="1:14" x14ac:dyDescent="0.3">
      <c r="A38" s="86" t="s">
        <v>43</v>
      </c>
      <c r="C38" s="1"/>
      <c r="D38" s="1"/>
      <c r="E38" s="1"/>
      <c r="F38" s="1"/>
      <c r="G38" s="1"/>
      <c r="H38" s="55"/>
      <c r="I38" s="56"/>
      <c r="J38" s="56"/>
      <c r="K38" s="1"/>
      <c r="L38" s="1"/>
    </row>
    <row r="39" spans="1:14" x14ac:dyDescent="0.3">
      <c r="A39" s="86" t="s">
        <v>47</v>
      </c>
      <c r="C39" s="1"/>
      <c r="D39" s="1"/>
      <c r="E39" s="1"/>
      <c r="F39" s="1"/>
      <c r="G39" s="1"/>
      <c r="H39" s="55"/>
      <c r="I39" s="56"/>
      <c r="J39" s="56"/>
      <c r="K39" s="1"/>
      <c r="L39" s="1"/>
    </row>
    <row r="40" spans="1:14" x14ac:dyDescent="0.3">
      <c r="A40" s="86" t="s">
        <v>42</v>
      </c>
      <c r="C40" s="1"/>
      <c r="D40" s="1"/>
      <c r="E40" s="1"/>
      <c r="F40" s="1"/>
      <c r="G40" s="1"/>
      <c r="H40" s="55"/>
      <c r="I40" s="56"/>
      <c r="J40" s="56"/>
      <c r="K40" s="1"/>
      <c r="L40" s="1"/>
    </row>
    <row r="41" spans="1:14" x14ac:dyDescent="0.3">
      <c r="A41" s="86" t="s">
        <v>44</v>
      </c>
      <c r="C41" s="1"/>
      <c r="D41" s="1"/>
      <c r="E41" s="1"/>
      <c r="F41" s="1"/>
      <c r="G41" s="1"/>
      <c r="H41" s="55"/>
      <c r="I41" s="56"/>
      <c r="J41" s="56"/>
      <c r="K41" s="1"/>
      <c r="L41" s="1"/>
    </row>
    <row r="42" spans="1:14" x14ac:dyDescent="0.3">
      <c r="A42" s="86" t="s">
        <v>63</v>
      </c>
      <c r="C42" s="1"/>
      <c r="D42" s="1"/>
      <c r="E42" s="1"/>
      <c r="F42" s="1"/>
      <c r="G42" s="1"/>
      <c r="H42" s="55"/>
      <c r="I42" s="56"/>
      <c r="J42" s="56"/>
      <c r="K42" s="1"/>
      <c r="L42" s="1"/>
    </row>
    <row r="43" spans="1:14" x14ac:dyDescent="0.3">
      <c r="A43" s="86" t="s">
        <v>60</v>
      </c>
      <c r="C43" s="1"/>
      <c r="D43" s="1"/>
      <c r="E43" s="1"/>
      <c r="F43" s="1"/>
      <c r="G43" s="1"/>
      <c r="H43" s="55"/>
      <c r="I43" s="56"/>
      <c r="J43" s="56"/>
      <c r="K43" s="1"/>
      <c r="L43" s="1"/>
    </row>
    <row r="44" spans="1:14" x14ac:dyDescent="0.3">
      <c r="A44" s="83"/>
      <c r="C44" s="1"/>
      <c r="D44" s="1"/>
      <c r="E44" s="1"/>
      <c r="F44" s="1"/>
      <c r="G44" s="1"/>
      <c r="H44" s="55"/>
      <c r="I44" s="56"/>
      <c r="J44" s="56"/>
      <c r="K44" s="1"/>
      <c r="L44" s="1"/>
    </row>
    <row r="45" spans="1:14" ht="31.5" customHeight="1" x14ac:dyDescent="0.3">
      <c r="A45" s="89" t="s">
        <v>33</v>
      </c>
      <c r="B45" s="89"/>
      <c r="C45" s="89"/>
      <c r="D45" s="89"/>
      <c r="E45" s="89"/>
      <c r="F45" s="89"/>
      <c r="G45" s="89"/>
      <c r="H45" s="89"/>
      <c r="I45" s="89"/>
      <c r="J45" s="89"/>
      <c r="K45" s="89"/>
      <c r="L45" s="89"/>
    </row>
    <row r="46" spans="1:14" x14ac:dyDescent="0.3">
      <c r="A46" s="89" t="s">
        <v>25</v>
      </c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</row>
    <row r="47" spans="1:14" x14ac:dyDescent="0.3">
      <c r="A47" s="67" t="s">
        <v>31</v>
      </c>
    </row>
    <row r="48" spans="1:14" x14ac:dyDescent="0.3">
      <c r="A48" s="67" t="s">
        <v>41</v>
      </c>
      <c r="B48" s="57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</row>
  </sheetData>
  <mergeCells count="4">
    <mergeCell ref="A11:L11"/>
    <mergeCell ref="A12:L12"/>
    <mergeCell ref="A45:L45"/>
    <mergeCell ref="A46:L46"/>
  </mergeCells>
  <pageMargins left="0.7" right="0.7" top="0.75" bottom="0.75" header="0.3" footer="0.3"/>
  <pageSetup paperSize="9" scale="3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6170-8D7D-4742-8039-9A068BCA6350}">
  <dimension ref="A1:N63"/>
  <sheetViews>
    <sheetView zoomScale="115" zoomScaleNormal="115" workbookViewId="0">
      <selection activeCell="A15" sqref="A15:L15"/>
    </sheetView>
  </sheetViews>
  <sheetFormatPr defaultColWidth="9.109375" defaultRowHeight="13.8" x14ac:dyDescent="0.3"/>
  <cols>
    <col min="1" max="1" width="8" style="62" customWidth="1"/>
    <col min="2" max="2" width="59.88671875" style="62" customWidth="1"/>
    <col min="3" max="4" width="9.109375" style="62"/>
    <col min="5" max="5" width="12.44140625" style="62" customWidth="1"/>
    <col min="6" max="6" width="15.88671875" style="62" customWidth="1"/>
    <col min="7" max="7" width="13.44140625" style="62" customWidth="1"/>
    <col min="8" max="16384" width="9.109375" style="62"/>
  </cols>
  <sheetData>
    <row r="1" spans="1:12" x14ac:dyDescent="0.3">
      <c r="B1" s="62" t="s">
        <v>28</v>
      </c>
    </row>
    <row r="2" spans="1:12" s="67" customFormat="1" ht="69" x14ac:dyDescent="0.3">
      <c r="A2" s="9" t="s">
        <v>34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x14ac:dyDescent="0.3">
      <c r="A3" s="70"/>
      <c r="B3" s="34" t="s">
        <v>5</v>
      </c>
      <c r="C3" s="35"/>
      <c r="D3" s="35"/>
      <c r="E3" s="35"/>
      <c r="F3" s="35"/>
      <c r="G3" s="35"/>
      <c r="H3" s="71"/>
      <c r="I3" s="36"/>
      <c r="J3" s="37">
        <f>J4+J5</f>
        <v>0</v>
      </c>
      <c r="K3" s="21"/>
      <c r="L3" s="21"/>
    </row>
    <row r="4" spans="1:12" x14ac:dyDescent="0.3">
      <c r="A4" s="38"/>
      <c r="B4" s="39" t="s">
        <v>49</v>
      </c>
      <c r="C4" s="40"/>
      <c r="D4" s="40"/>
      <c r="E4" s="40" t="s">
        <v>0</v>
      </c>
      <c r="F4" s="40"/>
      <c r="G4" s="40"/>
      <c r="H4" s="41">
        <v>5</v>
      </c>
      <c r="I4" s="21"/>
      <c r="J4" s="21">
        <f>I4*H4</f>
        <v>0</v>
      </c>
      <c r="K4" s="21"/>
      <c r="L4" s="21"/>
    </row>
    <row r="5" spans="1:12" x14ac:dyDescent="0.3">
      <c r="A5" s="38"/>
      <c r="B5" s="39" t="s">
        <v>56</v>
      </c>
      <c r="C5" s="40"/>
      <c r="D5" s="40"/>
      <c r="E5" s="40" t="s">
        <v>0</v>
      </c>
      <c r="F5" s="40"/>
      <c r="G5" s="40"/>
      <c r="H5" s="41">
        <v>5</v>
      </c>
      <c r="I5" s="21"/>
      <c r="J5" s="21">
        <f>I5*H5</f>
        <v>0</v>
      </c>
      <c r="K5" s="21"/>
      <c r="L5" s="21"/>
    </row>
    <row r="6" spans="1:12" x14ac:dyDescent="0.3">
      <c r="A6" s="54" t="s">
        <v>24</v>
      </c>
      <c r="C6" s="1"/>
      <c r="D6" s="1"/>
      <c r="E6" s="1"/>
      <c r="F6" s="1"/>
      <c r="K6" s="84">
        <f>J3-'08.04.ГП-75.9'!J29</f>
        <v>0</v>
      </c>
      <c r="L6" s="67" t="s">
        <v>50</v>
      </c>
    </row>
    <row r="7" spans="1:12" s="67" customFormat="1" x14ac:dyDescent="0.3">
      <c r="A7" s="86" t="s">
        <v>51</v>
      </c>
      <c r="C7" s="1"/>
      <c r="D7" s="1"/>
      <c r="E7" s="1"/>
      <c r="F7" s="1"/>
      <c r="G7" s="1"/>
      <c r="H7" s="55"/>
      <c r="I7" s="56"/>
      <c r="J7" s="56"/>
      <c r="K7" s="1"/>
      <c r="L7" s="1"/>
    </row>
    <row r="8" spans="1:12" s="67" customFormat="1" x14ac:dyDescent="0.3">
      <c r="A8" s="86" t="s">
        <v>43</v>
      </c>
      <c r="C8" s="1"/>
      <c r="D8" s="1"/>
      <c r="E8" s="1"/>
      <c r="F8" s="1"/>
      <c r="G8" s="1"/>
      <c r="H8" s="55"/>
      <c r="I8" s="56"/>
      <c r="J8" s="56"/>
      <c r="K8" s="1"/>
      <c r="L8" s="1"/>
    </row>
    <row r="9" spans="1:12" s="67" customFormat="1" x14ac:dyDescent="0.3">
      <c r="A9" s="86" t="s">
        <v>47</v>
      </c>
      <c r="C9" s="1"/>
      <c r="D9" s="1"/>
      <c r="E9" s="1"/>
      <c r="F9" s="1"/>
      <c r="G9" s="1"/>
      <c r="H9" s="55"/>
      <c r="I9" s="56"/>
      <c r="J9" s="56"/>
      <c r="K9" s="1"/>
      <c r="L9" s="1"/>
    </row>
    <row r="10" spans="1:12" s="67" customFormat="1" x14ac:dyDescent="0.3">
      <c r="A10" s="86" t="s">
        <v>42</v>
      </c>
      <c r="C10" s="1"/>
      <c r="D10" s="1"/>
      <c r="E10" s="1"/>
      <c r="F10" s="1"/>
      <c r="G10" s="1"/>
      <c r="H10" s="55"/>
      <c r="I10" s="56"/>
      <c r="J10" s="56"/>
      <c r="K10" s="1"/>
      <c r="L10" s="1"/>
    </row>
    <row r="11" spans="1:12" s="67" customFormat="1" x14ac:dyDescent="0.3">
      <c r="A11" s="86" t="s">
        <v>44</v>
      </c>
      <c r="C11" s="1"/>
      <c r="D11" s="1"/>
      <c r="E11" s="1"/>
      <c r="F11" s="1"/>
      <c r="G11" s="1"/>
      <c r="H11" s="55"/>
      <c r="I11" s="56"/>
      <c r="J11" s="56"/>
      <c r="K11" s="1"/>
      <c r="L11" s="1"/>
    </row>
    <row r="12" spans="1:12" s="67" customFormat="1" x14ac:dyDescent="0.3">
      <c r="A12" s="86" t="s">
        <v>64</v>
      </c>
      <c r="C12" s="1"/>
      <c r="D12" s="1"/>
      <c r="E12" s="1"/>
      <c r="F12" s="1"/>
      <c r="G12" s="1"/>
      <c r="H12" s="55"/>
      <c r="I12" s="56"/>
      <c r="J12" s="56"/>
      <c r="K12" s="1"/>
      <c r="L12" s="1"/>
    </row>
    <row r="13" spans="1:12" s="67" customFormat="1" x14ac:dyDescent="0.3">
      <c r="A13" s="86" t="s">
        <v>60</v>
      </c>
      <c r="C13" s="1"/>
      <c r="D13" s="1"/>
      <c r="E13" s="1"/>
      <c r="F13" s="1"/>
      <c r="G13" s="1"/>
      <c r="H13" s="55"/>
      <c r="I13" s="56"/>
      <c r="J13" s="56"/>
      <c r="K13" s="1"/>
      <c r="L13" s="1"/>
    </row>
    <row r="14" spans="1:12" s="67" customFormat="1" x14ac:dyDescent="0.3">
      <c r="A14" s="83"/>
      <c r="C14" s="1"/>
      <c r="D14" s="1"/>
      <c r="E14" s="1"/>
      <c r="F14" s="1"/>
      <c r="G14" s="1"/>
      <c r="H14" s="55"/>
      <c r="I14" s="56"/>
      <c r="J14" s="56"/>
      <c r="K14" s="1"/>
      <c r="L14" s="1"/>
    </row>
    <row r="15" spans="1:12" s="67" customFormat="1" ht="31.5" customHeight="1" x14ac:dyDescent="0.3">
      <c r="A15" s="89" t="s">
        <v>33</v>
      </c>
      <c r="B15" s="89"/>
      <c r="C15" s="89"/>
      <c r="D15" s="89"/>
      <c r="E15" s="89"/>
      <c r="F15" s="89"/>
      <c r="G15" s="89"/>
      <c r="H15" s="89"/>
      <c r="I15" s="89"/>
      <c r="J15" s="89"/>
      <c r="K15" s="89"/>
      <c r="L15" s="89"/>
    </row>
    <row r="16" spans="1:12" s="67" customFormat="1" x14ac:dyDescent="0.3">
      <c r="A16" s="89" t="s">
        <v>25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</row>
    <row r="17" spans="1:14" s="67" customFormat="1" x14ac:dyDescent="0.3">
      <c r="A17" s="67" t="s">
        <v>31</v>
      </c>
      <c r="K17" s="82"/>
      <c r="L17" s="82"/>
    </row>
    <row r="18" spans="1:14" s="67" customFormat="1" x14ac:dyDescent="0.3">
      <c r="A18" s="67" t="s">
        <v>41</v>
      </c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</row>
    <row r="38" spans="2:13" x14ac:dyDescent="0.3">
      <c r="M38" s="63"/>
    </row>
    <row r="39" spans="2:13" x14ac:dyDescent="0.3">
      <c r="B39" s="60"/>
      <c r="M39" s="63"/>
    </row>
    <row r="40" spans="2:13" x14ac:dyDescent="0.3">
      <c r="M40" s="63"/>
    </row>
    <row r="45" spans="2:13" x14ac:dyDescent="0.3">
      <c r="M45" s="63"/>
    </row>
    <row r="46" spans="2:13" x14ac:dyDescent="0.3">
      <c r="M46" s="63"/>
    </row>
    <row r="47" spans="2:13" x14ac:dyDescent="0.3">
      <c r="M47" s="63"/>
    </row>
    <row r="48" spans="2:13" x14ac:dyDescent="0.3">
      <c r="M48" s="63"/>
    </row>
    <row r="49" spans="13:13" x14ac:dyDescent="0.3">
      <c r="M49" s="63"/>
    </row>
    <row r="50" spans="13:13" x14ac:dyDescent="0.3">
      <c r="M50" s="63"/>
    </row>
    <row r="51" spans="13:13" x14ac:dyDescent="0.3">
      <c r="M51" s="63"/>
    </row>
    <row r="52" spans="13:13" x14ac:dyDescent="0.3">
      <c r="M52" s="63"/>
    </row>
    <row r="53" spans="13:13" x14ac:dyDescent="0.3">
      <c r="M53" s="63"/>
    </row>
    <row r="54" spans="13:13" x14ac:dyDescent="0.3">
      <c r="M54" s="63"/>
    </row>
    <row r="55" spans="13:13" x14ac:dyDescent="0.3">
      <c r="M55" s="63"/>
    </row>
    <row r="56" spans="13:13" x14ac:dyDescent="0.3">
      <c r="M56" s="63"/>
    </row>
    <row r="57" spans="13:13" x14ac:dyDescent="0.3">
      <c r="M57" s="63"/>
    </row>
    <row r="58" spans="13:13" x14ac:dyDescent="0.3">
      <c r="M58" s="63"/>
    </row>
    <row r="59" spans="13:13" x14ac:dyDescent="0.3">
      <c r="M59" s="63"/>
    </row>
    <row r="60" spans="13:13" x14ac:dyDescent="0.3">
      <c r="M60" s="63"/>
    </row>
    <row r="61" spans="13:13" x14ac:dyDescent="0.3">
      <c r="M61" s="63"/>
    </row>
    <row r="62" spans="13:13" x14ac:dyDescent="0.3">
      <c r="M62" s="63"/>
    </row>
    <row r="63" spans="13:13" x14ac:dyDescent="0.3">
      <c r="M63" s="63"/>
    </row>
  </sheetData>
  <mergeCells count="2">
    <mergeCell ref="A15:L15"/>
    <mergeCell ref="A16:L16"/>
  </mergeCells>
  <conditionalFormatting sqref="F5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D6D09-5A69-4F89-9C36-317A1EDD3B8F}">
  <dimension ref="A1:N63"/>
  <sheetViews>
    <sheetView zoomScaleNormal="100" workbookViewId="0">
      <selection activeCell="A14" sqref="A14"/>
    </sheetView>
  </sheetViews>
  <sheetFormatPr defaultColWidth="9.109375" defaultRowHeight="13.8" x14ac:dyDescent="0.3"/>
  <cols>
    <col min="1" max="1" width="9.109375" style="58"/>
    <col min="2" max="2" width="27.109375" style="58" customWidth="1"/>
    <col min="3" max="3" width="23.88671875" style="58" customWidth="1"/>
    <col min="4" max="4" width="34.6640625" style="58" customWidth="1"/>
    <col min="5" max="5" width="9.109375" style="58"/>
    <col min="6" max="6" width="9" style="58" customWidth="1"/>
    <col min="7" max="7" width="17" style="58" customWidth="1"/>
    <col min="8" max="8" width="8" style="58" customWidth="1"/>
    <col min="9" max="9" width="12" style="58" customWidth="1"/>
    <col min="10" max="10" width="15.5546875" style="58" customWidth="1"/>
    <col min="11" max="11" width="17.33203125" style="58" customWidth="1"/>
    <col min="12" max="16384" width="9.109375" style="58"/>
  </cols>
  <sheetData>
    <row r="1" spans="1:12" x14ac:dyDescent="0.3">
      <c r="B1" s="58" t="s">
        <v>32</v>
      </c>
    </row>
    <row r="2" spans="1:12" s="67" customFormat="1" ht="55.2" x14ac:dyDescent="0.3">
      <c r="A2" s="9" t="s">
        <v>34</v>
      </c>
      <c r="B2" s="10" t="s">
        <v>3</v>
      </c>
      <c r="C2" s="10" t="s">
        <v>22</v>
      </c>
      <c r="D2" s="10" t="s">
        <v>12</v>
      </c>
      <c r="E2" s="10" t="s">
        <v>1</v>
      </c>
      <c r="F2" s="10" t="s">
        <v>13</v>
      </c>
      <c r="G2" s="11" t="s">
        <v>26</v>
      </c>
      <c r="H2" s="10" t="s">
        <v>2</v>
      </c>
      <c r="I2" s="10" t="s">
        <v>29</v>
      </c>
      <c r="J2" s="10" t="s">
        <v>30</v>
      </c>
      <c r="K2" s="10" t="s">
        <v>4</v>
      </c>
      <c r="L2" s="10" t="s">
        <v>23</v>
      </c>
    </row>
    <row r="3" spans="1:12" s="67" customFormat="1" x14ac:dyDescent="0.3">
      <c r="A3" s="72"/>
      <c r="B3" s="42" t="s">
        <v>6</v>
      </c>
      <c r="C3" s="43"/>
      <c r="D3" s="43"/>
      <c r="E3" s="43"/>
      <c r="F3" s="43"/>
      <c r="G3" s="43"/>
      <c r="H3" s="44"/>
      <c r="I3" s="73"/>
      <c r="J3" s="44">
        <f>SUM(J4:J5)</f>
        <v>0</v>
      </c>
      <c r="K3" s="74"/>
      <c r="L3" s="74"/>
    </row>
    <row r="4" spans="1:12" s="67" customFormat="1" ht="39.75" customHeight="1" x14ac:dyDescent="0.3">
      <c r="A4" s="45"/>
      <c r="B4" s="46" t="s">
        <v>57</v>
      </c>
      <c r="C4" s="43" t="s">
        <v>40</v>
      </c>
      <c r="D4" s="43" t="s">
        <v>55</v>
      </c>
      <c r="E4" s="43" t="s">
        <v>0</v>
      </c>
      <c r="F4" s="43"/>
      <c r="G4" s="43" t="s">
        <v>46</v>
      </c>
      <c r="H4" s="47">
        <v>1</v>
      </c>
      <c r="I4" s="48"/>
      <c r="J4" s="48">
        <f>I4*H4</f>
        <v>0</v>
      </c>
      <c r="K4" s="74" t="s">
        <v>52</v>
      </c>
      <c r="L4" s="74"/>
    </row>
    <row r="5" spans="1:12" s="67" customFormat="1" ht="39.75" customHeight="1" x14ac:dyDescent="0.3">
      <c r="A5" s="45"/>
      <c r="B5" s="46" t="s">
        <v>45</v>
      </c>
      <c r="C5" s="43" t="s">
        <v>40</v>
      </c>
      <c r="D5" s="43" t="s">
        <v>55</v>
      </c>
      <c r="E5" s="43" t="s">
        <v>0</v>
      </c>
      <c r="F5" s="43"/>
      <c r="G5" s="43" t="s">
        <v>54</v>
      </c>
      <c r="H5" s="47">
        <v>4</v>
      </c>
      <c r="I5" s="48"/>
      <c r="J5" s="48">
        <f>I5*H5</f>
        <v>0</v>
      </c>
      <c r="K5" s="74" t="s">
        <v>53</v>
      </c>
      <c r="L5" s="74"/>
    </row>
    <row r="6" spans="1:12" x14ac:dyDescent="0.3">
      <c r="I6" s="61"/>
      <c r="K6" s="85">
        <f>J3-'08.04.ГП-75.9'!J30</f>
        <v>0</v>
      </c>
    </row>
    <row r="8" spans="1:12" x14ac:dyDescent="0.3">
      <c r="A8" s="54" t="s">
        <v>24</v>
      </c>
      <c r="D8" s="1"/>
      <c r="E8" s="1"/>
      <c r="F8" s="1"/>
      <c r="G8" s="1"/>
      <c r="H8" s="1"/>
      <c r="I8" s="1"/>
      <c r="J8" s="1"/>
      <c r="K8" s="1"/>
    </row>
    <row r="9" spans="1:12" s="67" customFormat="1" x14ac:dyDescent="0.3">
      <c r="A9" s="86" t="s">
        <v>51</v>
      </c>
      <c r="C9" s="1"/>
      <c r="D9" s="1"/>
      <c r="E9" s="1"/>
      <c r="F9" s="1"/>
      <c r="G9" s="1"/>
      <c r="H9" s="55"/>
      <c r="I9" s="56"/>
      <c r="J9" s="56"/>
      <c r="K9" s="1"/>
      <c r="L9" s="1"/>
    </row>
    <row r="10" spans="1:12" s="67" customFormat="1" x14ac:dyDescent="0.3">
      <c r="A10" s="86" t="s">
        <v>43</v>
      </c>
      <c r="C10" s="1"/>
      <c r="D10" s="1"/>
      <c r="E10" s="1"/>
      <c r="F10" s="1"/>
      <c r="G10" s="1"/>
      <c r="H10" s="55"/>
      <c r="I10" s="56"/>
      <c r="J10" s="56"/>
      <c r="K10" s="1"/>
      <c r="L10" s="1"/>
    </row>
    <row r="11" spans="1:12" s="67" customFormat="1" x14ac:dyDescent="0.3">
      <c r="A11" s="86" t="s">
        <v>47</v>
      </c>
      <c r="C11" s="1"/>
      <c r="D11" s="1"/>
      <c r="E11" s="1"/>
      <c r="F11" s="1"/>
      <c r="G11" s="1"/>
      <c r="H11" s="55"/>
      <c r="I11" s="56"/>
      <c r="J11" s="56"/>
      <c r="K11" s="1"/>
      <c r="L11" s="1"/>
    </row>
    <row r="12" spans="1:12" s="67" customFormat="1" x14ac:dyDescent="0.3">
      <c r="A12" s="86" t="s">
        <v>42</v>
      </c>
      <c r="C12" s="1"/>
      <c r="D12" s="1"/>
      <c r="E12" s="1"/>
      <c r="F12" s="1"/>
      <c r="G12" s="1"/>
      <c r="H12" s="55"/>
      <c r="I12" s="56"/>
      <c r="J12" s="56"/>
      <c r="K12" s="1"/>
      <c r="L12" s="1"/>
    </row>
    <row r="13" spans="1:12" s="67" customFormat="1" x14ac:dyDescent="0.3">
      <c r="A13" s="86" t="s">
        <v>44</v>
      </c>
      <c r="C13" s="1"/>
      <c r="D13" s="1"/>
      <c r="E13" s="1"/>
      <c r="F13" s="1"/>
      <c r="G13" s="1"/>
      <c r="H13" s="55"/>
      <c r="I13" s="56"/>
      <c r="J13" s="56"/>
      <c r="K13" s="1"/>
      <c r="L13" s="1"/>
    </row>
    <row r="14" spans="1:12" s="67" customFormat="1" x14ac:dyDescent="0.3">
      <c r="A14" s="86" t="s">
        <v>64</v>
      </c>
      <c r="C14" s="1"/>
      <c r="D14" s="1"/>
      <c r="E14" s="1"/>
      <c r="F14" s="1"/>
      <c r="G14" s="1"/>
      <c r="H14" s="55"/>
      <c r="I14" s="56"/>
      <c r="J14" s="56"/>
      <c r="K14" s="1"/>
      <c r="L14" s="1"/>
    </row>
    <row r="15" spans="1:12" s="67" customFormat="1" x14ac:dyDescent="0.3">
      <c r="A15" s="86" t="s">
        <v>60</v>
      </c>
      <c r="C15" s="1"/>
      <c r="D15" s="1"/>
      <c r="E15" s="1"/>
      <c r="F15" s="1"/>
      <c r="G15" s="1"/>
      <c r="H15" s="55"/>
      <c r="I15" s="56"/>
      <c r="J15" s="56"/>
      <c r="K15" s="1"/>
      <c r="L15" s="1"/>
    </row>
    <row r="16" spans="1:12" s="67" customFormat="1" x14ac:dyDescent="0.3">
      <c r="A16" s="83"/>
      <c r="C16" s="1"/>
      <c r="D16" s="1"/>
      <c r="E16" s="1"/>
      <c r="F16" s="1"/>
      <c r="G16" s="1"/>
      <c r="H16" s="55"/>
      <c r="I16" s="56"/>
      <c r="J16" s="56"/>
      <c r="K16" s="1"/>
      <c r="L16" s="1"/>
    </row>
    <row r="17" spans="1:14" s="67" customFormat="1" ht="31.5" customHeight="1" x14ac:dyDescent="0.3">
      <c r="A17" s="89" t="s">
        <v>33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</row>
    <row r="18" spans="1:14" s="67" customFormat="1" x14ac:dyDescent="0.3">
      <c r="A18" s="89" t="s">
        <v>25</v>
      </c>
      <c r="B18" s="89"/>
      <c r="C18" s="89"/>
      <c r="D18" s="89"/>
      <c r="E18" s="89"/>
      <c r="F18" s="89"/>
      <c r="G18" s="89"/>
      <c r="H18" s="89"/>
      <c r="I18" s="89"/>
      <c r="J18" s="89"/>
      <c r="K18" s="89"/>
      <c r="L18" s="89"/>
    </row>
    <row r="19" spans="1:14" s="67" customFormat="1" x14ac:dyDescent="0.3">
      <c r="A19" s="67" t="s">
        <v>31</v>
      </c>
      <c r="K19" s="82"/>
      <c r="L19" s="82"/>
    </row>
    <row r="20" spans="1:14" s="67" customFormat="1" x14ac:dyDescent="0.3">
      <c r="A20" s="67" t="s">
        <v>41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</row>
    <row r="38" spans="2:14" x14ac:dyDescent="0.3">
      <c r="N38" s="59"/>
    </row>
    <row r="39" spans="2:14" x14ac:dyDescent="0.3">
      <c r="B39" s="60"/>
      <c r="N39" s="59"/>
    </row>
    <row r="40" spans="2:14" x14ac:dyDescent="0.3">
      <c r="N40" s="59"/>
    </row>
    <row r="45" spans="2:14" x14ac:dyDescent="0.3">
      <c r="N45" s="59"/>
    </row>
    <row r="46" spans="2:14" x14ac:dyDescent="0.3">
      <c r="N46" s="59"/>
    </row>
    <row r="47" spans="2:14" x14ac:dyDescent="0.3">
      <c r="N47" s="59"/>
    </row>
    <row r="48" spans="2:14" x14ac:dyDescent="0.3">
      <c r="N48" s="59"/>
    </row>
    <row r="49" spans="14:14" x14ac:dyDescent="0.3">
      <c r="N49" s="59"/>
    </row>
    <row r="50" spans="14:14" x14ac:dyDescent="0.3">
      <c r="N50" s="59"/>
    </row>
    <row r="51" spans="14:14" x14ac:dyDescent="0.3">
      <c r="N51" s="59"/>
    </row>
    <row r="52" spans="14:14" x14ac:dyDescent="0.3">
      <c r="N52" s="59"/>
    </row>
    <row r="53" spans="14:14" x14ac:dyDescent="0.3">
      <c r="N53" s="59"/>
    </row>
    <row r="54" spans="14:14" x14ac:dyDescent="0.3">
      <c r="N54" s="59"/>
    </row>
    <row r="55" spans="14:14" x14ac:dyDescent="0.3">
      <c r="N55" s="59"/>
    </row>
    <row r="56" spans="14:14" x14ac:dyDescent="0.3">
      <c r="N56" s="59"/>
    </row>
    <row r="57" spans="14:14" x14ac:dyDescent="0.3">
      <c r="N57" s="59"/>
    </row>
    <row r="58" spans="14:14" x14ac:dyDescent="0.3">
      <c r="N58" s="59"/>
    </row>
    <row r="59" spans="14:14" x14ac:dyDescent="0.3">
      <c r="N59" s="59"/>
    </row>
    <row r="60" spans="14:14" x14ac:dyDescent="0.3">
      <c r="N60" s="59"/>
    </row>
    <row r="61" spans="14:14" x14ac:dyDescent="0.3">
      <c r="N61" s="59"/>
    </row>
    <row r="62" spans="14:14" x14ac:dyDescent="0.3">
      <c r="N62" s="59"/>
    </row>
    <row r="63" spans="14:14" x14ac:dyDescent="0.3">
      <c r="N63" s="59"/>
    </row>
  </sheetData>
  <mergeCells count="2">
    <mergeCell ref="A17:L17"/>
    <mergeCell ref="A18:L18"/>
  </mergeCells>
  <conditionalFormatting sqref="I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08.04.ГП-75.9</vt:lpstr>
      <vt:lpstr>Работы</vt:lpstr>
      <vt:lpstr>Материал</vt:lpstr>
      <vt:lpstr>'08.04.ГП-75.9'!Область_печати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2026-06-29T06:41:27Z</dcterms:modified>
</cp:coreProperties>
</file>