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filterPrivacy="1" defaultThemeVersion="124226"/>
  <xr:revisionPtr revIDLastSave="0" documentId="13_ncr:1_{B636997B-A5F1-4B89-87A5-5574B1A15491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08.04.ГП-13" sheetId="18" r:id="rId1"/>
    <sheet name="Работы" sheetId="10" r:id="rId2"/>
    <sheet name="Материал" sheetId="11" r:id="rId3"/>
  </sheets>
  <definedNames>
    <definedName name="_xlnm.Print_Area" localSheetId="0">'08.04.ГП-13'!$A$1:$L$53</definedName>
  </definedNames>
  <calcPr calcId="191029" fullPrecision="0"/>
</workbook>
</file>

<file path=xl/calcChain.xml><?xml version="1.0" encoding="utf-8"?>
<calcChain xmlns="http://schemas.openxmlformats.org/spreadsheetml/2006/main">
  <c r="J34" i="18" l="1"/>
  <c r="I33" i="18"/>
  <c r="J33" i="18" s="1"/>
  <c r="J32" i="18" s="1"/>
  <c r="I31" i="18"/>
  <c r="J5" i="11"/>
  <c r="J5" i="10"/>
  <c r="H25" i="18"/>
  <c r="I27" i="18"/>
  <c r="J27" i="18" s="1"/>
  <c r="J26" i="18" s="1"/>
  <c r="J36" i="18" s="1"/>
  <c r="I22" i="18"/>
  <c r="J22" i="18" s="1"/>
  <c r="J21" i="18" s="1"/>
  <c r="J4" i="11"/>
  <c r="J3" i="11"/>
  <c r="J6" i="11" s="1"/>
  <c r="K7" i="11" s="1"/>
  <c r="I25" i="18"/>
  <c r="I20" i="18"/>
  <c r="J3" i="10"/>
  <c r="J6" i="10" s="1"/>
  <c r="J4" i="10"/>
  <c r="H20" i="18"/>
  <c r="J31" i="18" l="1"/>
  <c r="J30" i="18" s="1"/>
  <c r="J29" i="18" s="1"/>
  <c r="J20" i="18"/>
  <c r="J19" i="18" s="1"/>
  <c r="J25" i="18"/>
  <c r="J24" i="18" s="1"/>
  <c r="J35" i="18" l="1"/>
  <c r="K7" i="10" s="1"/>
  <c r="J23" i="18"/>
  <c r="J18" i="18"/>
  <c r="J37" i="18" s="1"/>
</calcChain>
</file>

<file path=xl/sharedStrings.xml><?xml version="1.0" encoding="utf-8"?>
<sst xmlns="http://schemas.openxmlformats.org/spreadsheetml/2006/main" count="138" uniqueCount="76">
  <si>
    <t>шт</t>
  </si>
  <si>
    <t>Ед. изм.</t>
  </si>
  <si>
    <t>Кол-во</t>
  </si>
  <si>
    <t>Наименование</t>
  </si>
  <si>
    <t>Примечание</t>
  </si>
  <si>
    <t>Работа:</t>
  </si>
  <si>
    <t>Материалы:</t>
  </si>
  <si>
    <t>в тч стоимость работ:</t>
  </si>
  <si>
    <t>в тч стоимость материалов:</t>
  </si>
  <si>
    <t>Двери</t>
  </si>
  <si>
    <t>08</t>
  </si>
  <si>
    <t>в тч НДС:</t>
  </si>
  <si>
    <t>Характеристика</t>
  </si>
  <si>
    <t>Норма расхода</t>
  </si>
  <si>
    <t>Либо указать: Без НДС</t>
  </si>
  <si>
    <t>Либо указать: нет</t>
  </si>
  <si>
    <t>Приложение №</t>
  </si>
  <si>
    <t>к Договору подряда №</t>
  </si>
  <si>
    <t>ПОДРЯДЧИК:</t>
  </si>
  <si>
    <t xml:space="preserve">ТЕХНИЧЕСКИЙ ЗАКАЗЧИК: </t>
  </si>
  <si>
    <t xml:space="preserve">ЗАКАЗЧИК: </t>
  </si>
  <si>
    <t>______________/</t>
  </si>
  <si>
    <t>Марка/ Завод изготовитель</t>
  </si>
  <si>
    <t>Форма закупа материала</t>
  </si>
  <si>
    <t>Примечание:</t>
  </si>
  <si>
    <t>Стоимость материалов учитывает стоимость доставки до объекта строительства.</t>
  </si>
  <si>
    <t>Толщина, мм (м)/ Высота, мм (м)/ Длина,мм (м)/ Диаметр , мм (м)</t>
  </si>
  <si>
    <t>Итого по ЛСР, в тч НДС:</t>
  </si>
  <si>
    <t>Ведомость объемов работ</t>
  </si>
  <si>
    <t>Цена за ед. изм., руб</t>
  </si>
  <si>
    <t>Сумма, руб</t>
  </si>
  <si>
    <t>ИТОГО:</t>
  </si>
  <si>
    <t>Изготовление и монтаж дверей только после замеров</t>
  </si>
  <si>
    <t>Спецификация материалов</t>
  </si>
  <si>
    <t xml:space="preserve">Стоимость строительно-монтажных работ (СМР) учитывает прямые затраты, накладные расходы, сметную прибыль, затраты на все второстепенные, сопутствующие (расходные) материалы и работы необходимые для осуществления полного комплекса работ, включая затраты: на мобилизацию, аренду и эксплуатацию всех необходимых механизмов, оборудования и инструментов, бытовых помещений и биотуалетов; выполнение сопутствующих работ; вывоз мусора; налоги и иные издержки Подрядчика. </t>
  </si>
  <si>
    <t xml:space="preserve">Стоимость строительно-монтажных работ (СМР) учитывает прямые затраты, накладные расходы, сметную прибыль, затраты на все второстепенные, сопутсвующие (расходные) материалы и работы необходимые для осуществления полного комплекса работ, включая затраты: на мобилизацию, аренду и эксплуатацию всех необходимых механизмов, оборудования и инструментов, бытовых помещений и биотуалетов; выполнение сопутствующих работ; вывоз мусора; налоги и иные издержки Подрядчика. </t>
  </si>
  <si>
    <t>№ п/п</t>
  </si>
  <si>
    <t>Поставка и монтаж ворот</t>
  </si>
  <si>
    <t>Ворота секционные</t>
  </si>
  <si>
    <t>08.04.</t>
  </si>
  <si>
    <t>08.04.01.</t>
  </si>
  <si>
    <t>08.04.01.00</t>
  </si>
  <si>
    <t>Локальный сметный расчет №</t>
  </si>
  <si>
    <t>Монтаж секционных ворот и пуско-наладочные работы</t>
  </si>
  <si>
    <t>"Алютех" или аналог</t>
  </si>
  <si>
    <t>Стоимость установки дверей учитывает стоимость разгрузки, монтаж</t>
  </si>
  <si>
    <t>Стоимость установки ворот учитывает стоимость разгрузки, разноски до места монтажа, монтаж</t>
  </si>
  <si>
    <t>08.04.01.02</t>
  </si>
  <si>
    <t>Занавес противопожарный</t>
  </si>
  <si>
    <t>Промышленные секционные ворота из аллюм. Панелей арт. СП.Р.ProPlus.
Внешний цвет панелей Ral 7016</t>
  </si>
  <si>
    <t>Монтаж  занавес противопожарных и пуско-наладочные работы</t>
  </si>
  <si>
    <t>Комплект секционных ворот тип 1</t>
  </si>
  <si>
    <t xml:space="preserve">4. На кождое паркоместо, заложить четырехканальный пульт для ворот, плюс 10 пультов для УК.  </t>
  </si>
  <si>
    <t>2. Учесть блок для приема сигнала на открывание ворот по индукционной петле и считывалю Akuvox 01</t>
  </si>
  <si>
    <t>5. Фотоэлементы и сигнальные лампы, так же дополнительно фотоэлемент в уплотнении нижней панели ворот.</t>
  </si>
  <si>
    <t>Комплект шторы противопожарной</t>
  </si>
  <si>
    <t>3. Учесть Дополнительный контур уплотнения для полотна ворот.</t>
  </si>
  <si>
    <t>_____________/</t>
  </si>
  <si>
    <t>_________________/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</si>
  <si>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</si>
  <si>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Промышленные секционные ворота из аллюминиевых сэндвич панелей арт. СП.Р.ProPlus.
Внешний цвет панелей Ral 7016</t>
  </si>
  <si>
    <t>Противопожарная штора, рулонная (автоматическая) с пределом огнестойкости EI60</t>
  </si>
  <si>
    <t>Обозначение по проекту ПШ-1</t>
  </si>
  <si>
    <t>08.04.03.</t>
  </si>
  <si>
    <t>08.04.03.00</t>
  </si>
  <si>
    <t xml:space="preserve">Прочее </t>
  </si>
  <si>
    <t>Пуско-наладочные работы</t>
  </si>
  <si>
    <t>Пульт ДУ</t>
  </si>
  <si>
    <t>Пульт дистанционного управления для секционных ворот</t>
  </si>
  <si>
    <t>6. Пуско-наладочные работы производятся подрядной организацией перед вводом объекта в эксплуатацию.</t>
  </si>
  <si>
    <t>ГП-13</t>
  </si>
  <si>
    <t>Габаритные размеры ворот ВхН, 3200х3000мм (h)</t>
  </si>
  <si>
    <t>Обозначение по проекту 6</t>
  </si>
  <si>
    <t>1. Монтаж сдвоенных въездных ворот тип 6 - подготовку проема осуществляет компания поставщик ворот.</t>
  </si>
  <si>
    <t>Габаритные размеры проема  ВхН, 5500х2875 мм (h)</t>
  </si>
  <si>
    <t>Обозначение по проекту тип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</si>
</sst>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#,##0.00\ _₽"/>
  </numFmts>
  <fonts count="1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Narrow"/>
      <family val="2"/>
      <charset val="204"/>
    </font>
    <font>
      <sz val="10"/>
      <color theme="1"/>
      <name val="Arial Narrow"/>
      <family val="2"/>
      <charset val="204"/>
    </font>
    <font>
      <sz val="10"/>
      <color theme="1"/>
      <name val="Arial Narrow"/>
      <family val="2"/>
      <charset val="204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0"/>
      <color theme="1"/>
      <name val="Arial Narrow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b/>
      <i/>
      <sz val="10"/>
      <name val="Arial Narrow"/>
      <family val="2"/>
      <charset val="204"/>
    </font>
    <font>
      <b/>
      <i/>
      <sz val="10"/>
      <color theme="1"/>
      <name val="Arial Narrow"/>
      <family val="2"/>
      <charset val="204"/>
    </font>
    <font>
      <i/>
      <sz val="10"/>
      <color theme="1"/>
      <name val="Arial Narrow"/>
      <family val="2"/>
      <charset val="204"/>
    </font>
    <font>
      <b/>
      <u/>
      <sz val="10"/>
      <name val="Arial Narrow"/>
      <family val="2"/>
      <charset val="204"/>
    </font>
    <font>
      <b/>
      <u/>
      <sz val="10"/>
      <color theme="1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rgb="FF9B7EA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5" fillId="3" borderId="0" applyNumberFormat="0" applyBorder="0" applyAlignment="0" applyProtection="0"/>
    <xf numFmtId="0" fontId="6" fillId="0" borderId="0"/>
    <xf numFmtId="0" fontId="7" fillId="0" borderId="0"/>
  </cellStyleXfs>
  <cellXfs count="99">
    <xf numFmtId="0" fontId="0" fillId="0" borderId="0" xfId="0"/>
    <xf numFmtId="0" fontId="9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4" fontId="8" fillId="0" borderId="0" xfId="0" applyNumberFormat="1" applyFont="1" applyAlignment="1">
      <alignment horizontal="left" vertical="center"/>
    </xf>
    <xf numFmtId="164" fontId="10" fillId="0" borderId="0" xfId="0" applyNumberFormat="1" applyFont="1" applyAlignment="1">
      <alignment horizontal="left"/>
    </xf>
    <xf numFmtId="0" fontId="9" fillId="0" borderId="0" xfId="0" applyFont="1"/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 wrapText="1"/>
    </xf>
    <xf numFmtId="49" fontId="10" fillId="4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9" fontId="10" fillId="7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left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vertical="center" wrapText="1"/>
    </xf>
    <xf numFmtId="4" fontId="10" fillId="7" borderId="1" xfId="0" applyNumberFormat="1" applyFont="1" applyFill="1" applyBorder="1" applyAlignment="1">
      <alignment vertical="center" wrapText="1"/>
    </xf>
    <xf numFmtId="4" fontId="9" fillId="7" borderId="1" xfId="0" applyNumberFormat="1" applyFont="1" applyFill="1" applyBorder="1" applyAlignment="1">
      <alignment horizontal="center" vertical="center" wrapText="1"/>
    </xf>
    <xf numFmtId="49" fontId="10" fillId="5" borderId="1" xfId="0" applyNumberFormat="1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vertical="center" wrapText="1"/>
    </xf>
    <xf numFmtId="0" fontId="10" fillId="5" borderId="1" xfId="0" applyFont="1" applyFill="1" applyBorder="1" applyAlignment="1">
      <alignment horizontal="center" vertical="center" wrapText="1"/>
    </xf>
    <xf numFmtId="4" fontId="10" fillId="5" borderId="1" xfId="0" applyNumberFormat="1" applyFont="1" applyFill="1" applyBorder="1" applyAlignment="1">
      <alignment horizontal="center" vertical="center" wrapText="1"/>
    </xf>
    <xf numFmtId="4" fontId="9" fillId="5" borderId="1" xfId="0" applyNumberFormat="1" applyFont="1" applyFill="1" applyBorder="1" applyAlignment="1">
      <alignment horizontal="center" vertical="center" wrapText="1"/>
    </xf>
    <xf numFmtId="49" fontId="10" fillId="6" borderId="1" xfId="0" applyNumberFormat="1" applyFont="1" applyFill="1" applyBorder="1" applyAlignment="1">
      <alignment horizontal="center" vertical="center"/>
    </xf>
    <xf numFmtId="0" fontId="10" fillId="6" borderId="1" xfId="2" applyFont="1" applyFill="1" applyBorder="1" applyAlignment="1">
      <alignment horizontal="left" vertical="center" wrapText="1"/>
    </xf>
    <xf numFmtId="0" fontId="11" fillId="6" borderId="1" xfId="0" applyFont="1" applyFill="1" applyBorder="1" applyAlignment="1">
      <alignment horizontal="center" vertical="center" wrapText="1"/>
    </xf>
    <xf numFmtId="2" fontId="11" fillId="6" borderId="1" xfId="0" applyNumberFormat="1" applyFont="1" applyFill="1" applyBorder="1" applyAlignment="1">
      <alignment horizontal="center" vertical="center" wrapText="1"/>
    </xf>
    <xf numFmtId="4" fontId="11" fillId="6" borderId="1" xfId="0" applyNumberFormat="1" applyFont="1" applyFill="1" applyBorder="1" applyAlignment="1">
      <alignment horizontal="center" vertical="center" wrapText="1"/>
    </xf>
    <xf numFmtId="4" fontId="10" fillId="6" borderId="1" xfId="0" applyNumberFormat="1" applyFont="1" applyFill="1" applyBorder="1" applyAlignment="1">
      <alignment horizontal="center" vertical="center" wrapText="1"/>
    </xf>
    <xf numFmtId="4" fontId="9" fillId="6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vertical="center"/>
    </xf>
    <xf numFmtId="0" fontId="11" fillId="7" borderId="1" xfId="0" applyFont="1" applyFill="1" applyBorder="1" applyAlignment="1">
      <alignment horizontal="center" vertical="center" wrapText="1"/>
    </xf>
    <xf numFmtId="4" fontId="11" fillId="7" borderId="1" xfId="0" applyNumberFormat="1" applyFont="1" applyFill="1" applyBorder="1" applyAlignment="1">
      <alignment horizontal="center" vertical="center" wrapText="1"/>
    </xf>
    <xf numFmtId="4" fontId="10" fillId="7" borderId="1" xfId="0" applyNumberFormat="1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/>
    </xf>
    <xf numFmtId="0" fontId="9" fillId="7" borderId="1" xfId="2" applyFont="1" applyFill="1" applyBorder="1" applyAlignment="1">
      <alignment horizontal="left" vertical="center" wrapText="1"/>
    </xf>
    <xf numFmtId="0" fontId="9" fillId="7" borderId="1" xfId="0" applyFont="1" applyFill="1" applyBorder="1" applyAlignment="1">
      <alignment horizontal="center" vertical="center" wrapText="1"/>
    </xf>
    <xf numFmtId="1" fontId="10" fillId="7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1" fontId="10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8" fillId="5" borderId="1" xfId="0" applyFont="1" applyFill="1" applyBorder="1"/>
    <xf numFmtId="0" fontId="8" fillId="5" borderId="1" xfId="0" applyFont="1" applyFill="1" applyBorder="1" applyAlignment="1">
      <alignment horizontal="right"/>
    </xf>
    <xf numFmtId="0" fontId="8" fillId="5" borderId="1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right"/>
    </xf>
    <xf numFmtId="0" fontId="13" fillId="7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165" fontId="9" fillId="0" borderId="0" xfId="0" applyNumberFormat="1" applyFont="1" applyAlignment="1">
      <alignment vertical="center"/>
    </xf>
    <xf numFmtId="4" fontId="9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right"/>
    </xf>
    <xf numFmtId="4" fontId="3" fillId="0" borderId="0" xfId="0" applyNumberFormat="1" applyFont="1" applyAlignment="1">
      <alignment horizontal="center"/>
    </xf>
    <xf numFmtId="0" fontId="1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/>
    </xf>
    <xf numFmtId="4" fontId="2" fillId="0" borderId="0" xfId="0" applyNumberFormat="1" applyFont="1" applyAlignment="1">
      <alignment horizontal="center"/>
    </xf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left" vertical="center"/>
    </xf>
    <xf numFmtId="0" fontId="1" fillId="0" borderId="0" xfId="0" applyFont="1"/>
    <xf numFmtId="4" fontId="1" fillId="0" borderId="0" xfId="0" applyNumberFormat="1" applyFont="1" applyAlignment="1">
      <alignment horizontal="left"/>
    </xf>
    <xf numFmtId="4" fontId="1" fillId="0" borderId="0" xfId="0" applyNumberFormat="1" applyFont="1"/>
    <xf numFmtId="0" fontId="11" fillId="7" borderId="1" xfId="0" applyFont="1" applyFill="1" applyBorder="1" applyAlignment="1">
      <alignment horizontal="center" vertical="center"/>
    </xf>
    <xf numFmtId="2" fontId="11" fillId="7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/>
    <xf numFmtId="4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 wrapText="1"/>
    </xf>
    <xf numFmtId="4" fontId="8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4" fontId="1" fillId="0" borderId="0" xfId="0" applyNumberFormat="1" applyFont="1" applyAlignment="1">
      <alignment vertical="center"/>
    </xf>
    <xf numFmtId="0" fontId="12" fillId="7" borderId="1" xfId="0" applyFont="1" applyFill="1" applyBorder="1"/>
    <xf numFmtId="4" fontId="12" fillId="7" borderId="1" xfId="0" applyNumberFormat="1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wrapText="1"/>
    </xf>
    <xf numFmtId="0" fontId="13" fillId="0" borderId="0" xfId="0" applyFont="1"/>
    <xf numFmtId="0" fontId="1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4" fontId="2" fillId="0" borderId="0" xfId="0" applyNumberFormat="1" applyFont="1"/>
    <xf numFmtId="4" fontId="3" fillId="0" borderId="0" xfId="0" applyNumberFormat="1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</cellXfs>
  <cellStyles count="5">
    <cellStyle name="Excel Built-in Normal" xfId="4" xr:uid="{288AD39E-2DF7-4B1E-B815-8825010964EE}"/>
    <cellStyle name="Акцент1" xfId="2" builtinId="29"/>
    <cellStyle name="Обычный" xfId="0" builtinId="0"/>
    <cellStyle name="Обычный 2" xfId="1" xr:uid="{00000000-0005-0000-0000-000002000000}"/>
    <cellStyle name="Обычный 2 2" xfId="3" xr:uid="{DFB22C73-6C3B-4FAE-AA5A-C339D8DE3191}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5F0B0-E06A-42CA-956F-59A4F197B694}">
  <dimension ref="A1:N53"/>
  <sheetViews>
    <sheetView tabSelected="1" view="pageBreakPreview" topLeftCell="A10" zoomScale="115" zoomScaleNormal="70" zoomScaleSheetLayoutView="115" workbookViewId="0">
      <selection activeCell="J34" sqref="J34"/>
    </sheetView>
  </sheetViews>
  <sheetFormatPr defaultRowHeight="12.75" outlineLevelCol="1" x14ac:dyDescent="0.2"/>
  <cols>
    <col min="1" max="1" width="14.7109375" style="74" customWidth="1"/>
    <col min="2" max="2" width="30" style="74" customWidth="1"/>
    <col min="3" max="3" width="17.7109375" style="74" customWidth="1"/>
    <col min="4" max="4" width="24.5703125" style="74" customWidth="1"/>
    <col min="5" max="5" width="9.28515625" style="74" customWidth="1"/>
    <col min="6" max="6" width="11.85546875" style="74" customWidth="1"/>
    <col min="7" max="7" width="21.42578125" style="74" customWidth="1" outlineLevel="1"/>
    <col min="8" max="8" width="9.7109375" style="74" customWidth="1"/>
    <col min="9" max="9" width="12.7109375" style="74" customWidth="1"/>
    <col min="10" max="10" width="16.5703125" style="74" customWidth="1"/>
    <col min="11" max="11" width="14.7109375" style="89" customWidth="1"/>
    <col min="12" max="12" width="17.28515625" style="89" customWidth="1"/>
    <col min="13" max="16384" width="9.140625" style="74"/>
  </cols>
  <sheetData>
    <row r="1" spans="1:12" s="71" customFormat="1" x14ac:dyDescent="0.25">
      <c r="H1" s="1"/>
      <c r="L1" s="2" t="s">
        <v>16</v>
      </c>
    </row>
    <row r="2" spans="1:12" s="71" customFormat="1" x14ac:dyDescent="0.25">
      <c r="H2" s="1"/>
      <c r="L2" s="3" t="s">
        <v>17</v>
      </c>
    </row>
    <row r="3" spans="1:12" s="71" customFormat="1" x14ac:dyDescent="0.25">
      <c r="C3" s="1"/>
      <c r="D3" s="1"/>
      <c r="E3" s="1"/>
      <c r="F3" s="72"/>
      <c r="G3" s="72"/>
      <c r="H3" s="1"/>
    </row>
    <row r="4" spans="1:12" s="71" customFormat="1" x14ac:dyDescent="0.25">
      <c r="A4" s="4" t="s">
        <v>18</v>
      </c>
      <c r="B4" s="5"/>
      <c r="C4" s="6"/>
      <c r="D4" s="6"/>
      <c r="E4" s="6" t="s">
        <v>19</v>
      </c>
      <c r="J4" s="4" t="s">
        <v>20</v>
      </c>
      <c r="K4" s="6"/>
      <c r="L4" s="6"/>
    </row>
    <row r="5" spans="1:12" s="71" customFormat="1" x14ac:dyDescent="0.25">
      <c r="A5" s="1"/>
      <c r="C5" s="73"/>
      <c r="D5" s="73"/>
      <c r="E5" s="73"/>
      <c r="J5" s="1"/>
      <c r="K5" s="73"/>
      <c r="L5" s="73"/>
    </row>
    <row r="6" spans="1:12" s="71" customFormat="1" x14ac:dyDescent="0.25">
      <c r="A6" s="1"/>
      <c r="C6" s="73"/>
      <c r="D6" s="73"/>
      <c r="E6" s="73"/>
      <c r="J6" s="1"/>
      <c r="K6" s="73"/>
      <c r="L6" s="73"/>
    </row>
    <row r="7" spans="1:12" s="71" customFormat="1" x14ac:dyDescent="0.2">
      <c r="A7" s="1"/>
      <c r="B7" s="7"/>
      <c r="C7" s="73"/>
      <c r="D7" s="73"/>
      <c r="E7" s="73"/>
      <c r="J7" s="1"/>
      <c r="K7" s="73"/>
      <c r="L7" s="73"/>
    </row>
    <row r="8" spans="1:12" x14ac:dyDescent="0.2">
      <c r="A8" s="8" t="s">
        <v>21</v>
      </c>
      <c r="C8" s="75"/>
      <c r="D8" s="75"/>
      <c r="E8" s="75" t="s">
        <v>57</v>
      </c>
      <c r="I8" s="76"/>
      <c r="J8" s="8" t="s">
        <v>58</v>
      </c>
      <c r="K8" s="75"/>
      <c r="L8" s="75"/>
    </row>
    <row r="9" spans="1:12" x14ac:dyDescent="0.2">
      <c r="A9" s="8"/>
      <c r="C9" s="75"/>
      <c r="D9" s="75"/>
      <c r="E9" s="75"/>
      <c r="I9" s="76"/>
      <c r="J9" s="8"/>
      <c r="K9" s="75"/>
      <c r="L9" s="75"/>
    </row>
    <row r="10" spans="1:12" s="71" customFormat="1" x14ac:dyDescent="0.25">
      <c r="C10" s="1"/>
      <c r="D10" s="1"/>
      <c r="E10" s="1"/>
      <c r="F10" s="72"/>
      <c r="G10" s="72"/>
      <c r="H10" s="1"/>
    </row>
    <row r="11" spans="1:12" x14ac:dyDescent="0.2">
      <c r="A11" s="93" t="s">
        <v>42</v>
      </c>
      <c r="B11" s="93"/>
      <c r="C11" s="93"/>
      <c r="D11" s="93"/>
      <c r="E11" s="93"/>
      <c r="F11" s="93"/>
      <c r="G11" s="93"/>
      <c r="H11" s="93"/>
      <c r="I11" s="93"/>
      <c r="J11" s="93"/>
      <c r="K11" s="93"/>
      <c r="L11" s="93"/>
    </row>
    <row r="12" spans="1:12" x14ac:dyDescent="0.2">
      <c r="A12" s="94" t="s">
        <v>70</v>
      </c>
      <c r="B12" s="94"/>
      <c r="C12" s="94"/>
      <c r="D12" s="94"/>
      <c r="E12" s="94"/>
      <c r="F12" s="94"/>
      <c r="G12" s="94"/>
      <c r="H12" s="94"/>
      <c r="I12" s="94"/>
      <c r="J12" s="94"/>
      <c r="K12" s="94"/>
      <c r="L12" s="94"/>
    </row>
    <row r="14" spans="1:12" ht="38.25" x14ac:dyDescent="0.2">
      <c r="A14" s="9" t="s">
        <v>36</v>
      </c>
      <c r="B14" s="10" t="s">
        <v>3</v>
      </c>
      <c r="C14" s="10" t="s">
        <v>22</v>
      </c>
      <c r="D14" s="10" t="s">
        <v>12</v>
      </c>
      <c r="E14" s="10" t="s">
        <v>1</v>
      </c>
      <c r="F14" s="10" t="s">
        <v>13</v>
      </c>
      <c r="G14" s="11" t="s">
        <v>26</v>
      </c>
      <c r="H14" s="10" t="s">
        <v>2</v>
      </c>
      <c r="I14" s="10" t="s">
        <v>29</v>
      </c>
      <c r="J14" s="10" t="s">
        <v>30</v>
      </c>
      <c r="K14" s="10" t="s">
        <v>4</v>
      </c>
      <c r="L14" s="10" t="s">
        <v>23</v>
      </c>
    </row>
    <row r="15" spans="1:12" x14ac:dyDescent="0.2">
      <c r="A15" s="12" t="s">
        <v>10</v>
      </c>
      <c r="B15" s="13" t="s">
        <v>9</v>
      </c>
      <c r="C15" s="14"/>
      <c r="D15" s="14"/>
      <c r="E15" s="14"/>
      <c r="F15" s="14"/>
      <c r="G15" s="14"/>
      <c r="H15" s="14"/>
      <c r="I15" s="14"/>
      <c r="J15" s="14"/>
      <c r="K15" s="15"/>
      <c r="L15" s="15"/>
    </row>
    <row r="16" spans="1:12" x14ac:dyDescent="0.2">
      <c r="A16" s="16" t="s">
        <v>39</v>
      </c>
      <c r="B16" s="17" t="s">
        <v>37</v>
      </c>
      <c r="C16" s="18"/>
      <c r="D16" s="18"/>
      <c r="E16" s="18"/>
      <c r="F16" s="18"/>
      <c r="G16" s="18"/>
      <c r="H16" s="18"/>
      <c r="I16" s="19"/>
      <c r="J16" s="20"/>
      <c r="K16" s="21"/>
      <c r="L16" s="21"/>
    </row>
    <row r="17" spans="1:12" x14ac:dyDescent="0.2">
      <c r="A17" s="22" t="s">
        <v>40</v>
      </c>
      <c r="B17" s="23" t="s">
        <v>38</v>
      </c>
      <c r="C17" s="24"/>
      <c r="D17" s="24"/>
      <c r="E17" s="24"/>
      <c r="F17" s="24"/>
      <c r="G17" s="24"/>
      <c r="H17" s="24"/>
      <c r="I17" s="25"/>
      <c r="J17" s="25"/>
      <c r="K17" s="26"/>
      <c r="L17" s="26"/>
    </row>
    <row r="18" spans="1:12" x14ac:dyDescent="0.2">
      <c r="A18" s="27" t="s">
        <v>41</v>
      </c>
      <c r="B18" s="28" t="s">
        <v>38</v>
      </c>
      <c r="C18" s="29"/>
      <c r="D18" s="29"/>
      <c r="E18" s="29" t="s">
        <v>0</v>
      </c>
      <c r="F18" s="29"/>
      <c r="G18" s="29"/>
      <c r="H18" s="30"/>
      <c r="I18" s="31"/>
      <c r="J18" s="32">
        <f>J19+J21</f>
        <v>0</v>
      </c>
      <c r="K18" s="33"/>
      <c r="L18" s="33"/>
    </row>
    <row r="19" spans="1:12" x14ac:dyDescent="0.2">
      <c r="A19" s="77"/>
      <c r="B19" s="34" t="s">
        <v>5</v>
      </c>
      <c r="C19" s="35"/>
      <c r="D19" s="35"/>
      <c r="E19" s="35"/>
      <c r="F19" s="35"/>
      <c r="G19" s="35"/>
      <c r="H19" s="78"/>
      <c r="I19" s="36"/>
      <c r="J19" s="37">
        <f>J20</f>
        <v>0</v>
      </c>
      <c r="K19" s="21"/>
      <c r="L19" s="21"/>
    </row>
    <row r="20" spans="1:12" ht="25.5" x14ac:dyDescent="0.2">
      <c r="A20" s="38"/>
      <c r="B20" s="39" t="s">
        <v>43</v>
      </c>
      <c r="C20" s="40"/>
      <c r="D20" s="40"/>
      <c r="E20" s="40" t="s">
        <v>0</v>
      </c>
      <c r="F20" s="40"/>
      <c r="G20" s="40"/>
      <c r="H20" s="41">
        <f>SUM(H22:H22)</f>
        <v>2</v>
      </c>
      <c r="I20" s="21">
        <f>VLOOKUP(B20,Работы!$B$3:$J$4,8,0)</f>
        <v>0</v>
      </c>
      <c r="J20" s="21">
        <f>I20*H20</f>
        <v>0</v>
      </c>
      <c r="K20" s="21"/>
      <c r="L20" s="21"/>
    </row>
    <row r="21" spans="1:12" x14ac:dyDescent="0.2">
      <c r="A21" s="79"/>
      <c r="B21" s="42" t="s">
        <v>6</v>
      </c>
      <c r="C21" s="43"/>
      <c r="D21" s="43"/>
      <c r="E21" s="43"/>
      <c r="F21" s="43"/>
      <c r="G21" s="43"/>
      <c r="H21" s="44"/>
      <c r="I21" s="80"/>
      <c r="J21" s="44">
        <f>SUM(J22:J22)</f>
        <v>0</v>
      </c>
      <c r="K21" s="81"/>
      <c r="L21" s="81"/>
    </row>
    <row r="22" spans="1:12" ht="76.5" x14ac:dyDescent="0.2">
      <c r="A22" s="45"/>
      <c r="B22" s="46" t="s">
        <v>51</v>
      </c>
      <c r="C22" s="43" t="s">
        <v>44</v>
      </c>
      <c r="D22" s="43" t="s">
        <v>60</v>
      </c>
      <c r="E22" s="43" t="s">
        <v>0</v>
      </c>
      <c r="F22" s="43"/>
      <c r="G22" s="43" t="s">
        <v>71</v>
      </c>
      <c r="H22" s="47">
        <v>2</v>
      </c>
      <c r="I22" s="48">
        <f>VLOOKUP(B22,Материал!$B$3:$J$4,8,0)</f>
        <v>0</v>
      </c>
      <c r="J22" s="48">
        <f>I22*H22</f>
        <v>0</v>
      </c>
      <c r="K22" s="81" t="s">
        <v>72</v>
      </c>
      <c r="L22" s="81"/>
    </row>
    <row r="23" spans="1:12" x14ac:dyDescent="0.2">
      <c r="A23" s="27" t="s">
        <v>47</v>
      </c>
      <c r="B23" s="28" t="s">
        <v>48</v>
      </c>
      <c r="C23" s="29"/>
      <c r="D23" s="29"/>
      <c r="E23" s="29"/>
      <c r="F23" s="29"/>
      <c r="G23" s="29"/>
      <c r="H23" s="30"/>
      <c r="I23" s="31"/>
      <c r="J23" s="32">
        <f>J24+J26</f>
        <v>0</v>
      </c>
      <c r="K23" s="33"/>
      <c r="L23" s="33"/>
    </row>
    <row r="24" spans="1:12" x14ac:dyDescent="0.2">
      <c r="A24" s="77"/>
      <c r="B24" s="34" t="s">
        <v>5</v>
      </c>
      <c r="C24" s="35"/>
      <c r="D24" s="35"/>
      <c r="E24" s="35"/>
      <c r="F24" s="35"/>
      <c r="G24" s="35"/>
      <c r="H24" s="78"/>
      <c r="I24" s="36"/>
      <c r="J24" s="37">
        <f>J25</f>
        <v>0</v>
      </c>
      <c r="K24" s="21"/>
      <c r="L24" s="21"/>
    </row>
    <row r="25" spans="1:12" ht="25.5" x14ac:dyDescent="0.2">
      <c r="A25" s="38"/>
      <c r="B25" s="39" t="s">
        <v>50</v>
      </c>
      <c r="C25" s="40"/>
      <c r="D25" s="40"/>
      <c r="E25" s="40" t="s">
        <v>0</v>
      </c>
      <c r="F25" s="40"/>
      <c r="G25" s="40"/>
      <c r="H25" s="41">
        <f>SUM(H27:H27)</f>
        <v>1</v>
      </c>
      <c r="I25" s="21">
        <f>VLOOKUP(B25,Работы!$B$3:$J$4,8,0)</f>
        <v>0</v>
      </c>
      <c r="J25" s="21">
        <f>I25*H25</f>
        <v>0</v>
      </c>
      <c r="K25" s="21"/>
      <c r="L25" s="21"/>
    </row>
    <row r="26" spans="1:12" x14ac:dyDescent="0.2">
      <c r="A26" s="79"/>
      <c r="B26" s="42" t="s">
        <v>6</v>
      </c>
      <c r="C26" s="43"/>
      <c r="D26" s="43"/>
      <c r="E26" s="43"/>
      <c r="F26" s="43"/>
      <c r="G26" s="43"/>
      <c r="H26" s="44"/>
      <c r="I26" s="80"/>
      <c r="J26" s="44">
        <f>SUM(J27:J27)</f>
        <v>0</v>
      </c>
      <c r="K26" s="81"/>
      <c r="L26" s="81"/>
    </row>
    <row r="27" spans="1:12" ht="38.25" x14ac:dyDescent="0.2">
      <c r="A27" s="45"/>
      <c r="B27" s="46" t="s">
        <v>55</v>
      </c>
      <c r="C27" s="43" t="s">
        <v>44</v>
      </c>
      <c r="D27" s="43" t="s">
        <v>61</v>
      </c>
      <c r="E27" s="43" t="s">
        <v>0</v>
      </c>
      <c r="F27" s="43"/>
      <c r="G27" s="43" t="s">
        <v>74</v>
      </c>
      <c r="H27" s="47">
        <v>1</v>
      </c>
      <c r="I27" s="48">
        <f>VLOOKUP(B27,Материал!$B$3:$J$4,8,0)</f>
        <v>0</v>
      </c>
      <c r="J27" s="48">
        <f>I27*H27</f>
        <v>0</v>
      </c>
      <c r="K27" s="81" t="s">
        <v>62</v>
      </c>
      <c r="L27" s="81"/>
    </row>
    <row r="28" spans="1:12" x14ac:dyDescent="0.2">
      <c r="A28" s="22" t="s">
        <v>63</v>
      </c>
      <c r="B28" s="23" t="s">
        <v>65</v>
      </c>
      <c r="C28" s="24"/>
      <c r="D28" s="24"/>
      <c r="E28" s="24"/>
      <c r="F28" s="24"/>
      <c r="G28" s="24"/>
      <c r="H28" s="24"/>
      <c r="I28" s="25"/>
      <c r="J28" s="25"/>
      <c r="K28" s="26"/>
      <c r="L28" s="26"/>
    </row>
    <row r="29" spans="1:12" x14ac:dyDescent="0.2">
      <c r="A29" s="27" t="s">
        <v>64</v>
      </c>
      <c r="B29" s="28" t="s">
        <v>66</v>
      </c>
      <c r="C29" s="29"/>
      <c r="D29" s="29"/>
      <c r="E29" s="29" t="s">
        <v>0</v>
      </c>
      <c r="F29" s="29"/>
      <c r="G29" s="29"/>
      <c r="H29" s="30"/>
      <c r="I29" s="31"/>
      <c r="J29" s="32">
        <f>J30+J32</f>
        <v>0</v>
      </c>
      <c r="K29" s="33"/>
      <c r="L29" s="33"/>
    </row>
    <row r="30" spans="1:12" x14ac:dyDescent="0.2">
      <c r="A30" s="77"/>
      <c r="B30" s="34" t="s">
        <v>5</v>
      </c>
      <c r="C30" s="35"/>
      <c r="D30" s="35"/>
      <c r="E30" s="35"/>
      <c r="F30" s="35"/>
      <c r="G30" s="35"/>
      <c r="H30" s="78"/>
      <c r="I30" s="36"/>
      <c r="J30" s="37">
        <f>J31</f>
        <v>0</v>
      </c>
      <c r="K30" s="21"/>
      <c r="L30" s="21"/>
    </row>
    <row r="31" spans="1:12" x14ac:dyDescent="0.2">
      <c r="A31" s="38"/>
      <c r="B31" s="39" t="s">
        <v>66</v>
      </c>
      <c r="C31" s="40"/>
      <c r="D31" s="40"/>
      <c r="E31" s="40" t="s">
        <v>0</v>
      </c>
      <c r="F31" s="40"/>
      <c r="G31" s="40"/>
      <c r="H31" s="41">
        <v>3</v>
      </c>
      <c r="I31" s="21">
        <f>VLOOKUP(B31,Работы!$B$3:$J$5,8,0)</f>
        <v>0</v>
      </c>
      <c r="J31" s="21">
        <f>I31*H31</f>
        <v>0</v>
      </c>
      <c r="K31" s="21"/>
      <c r="L31" s="21"/>
    </row>
    <row r="32" spans="1:12" x14ac:dyDescent="0.2">
      <c r="A32" s="79"/>
      <c r="B32" s="42" t="s">
        <v>6</v>
      </c>
      <c r="C32" s="43"/>
      <c r="D32" s="43"/>
      <c r="E32" s="43"/>
      <c r="F32" s="43"/>
      <c r="G32" s="43"/>
      <c r="H32" s="44"/>
      <c r="I32" s="80"/>
      <c r="J32" s="44">
        <f>SUM(J33:J33)</f>
        <v>0</v>
      </c>
      <c r="K32" s="81"/>
      <c r="L32" s="81"/>
    </row>
    <row r="33" spans="1:13" ht="38.25" x14ac:dyDescent="0.2">
      <c r="A33" s="45"/>
      <c r="B33" s="46" t="s">
        <v>67</v>
      </c>
      <c r="C33" s="43" t="s">
        <v>44</v>
      </c>
      <c r="D33" s="43" t="s">
        <v>68</v>
      </c>
      <c r="E33" s="43" t="s">
        <v>0</v>
      </c>
      <c r="F33" s="43"/>
      <c r="G33" s="43"/>
      <c r="H33" s="47">
        <v>124</v>
      </c>
      <c r="I33" s="48">
        <f>VLOOKUP(B33,Материал!$B$3:$J$5,8,0)</f>
        <v>0</v>
      </c>
      <c r="J33" s="48">
        <f>I33*H33</f>
        <v>0</v>
      </c>
      <c r="K33" s="81"/>
      <c r="L33" s="81"/>
    </row>
    <row r="34" spans="1:13" x14ac:dyDescent="0.2">
      <c r="A34" s="49"/>
      <c r="B34" s="49"/>
      <c r="C34" s="49"/>
      <c r="D34" s="49"/>
      <c r="E34" s="49"/>
      <c r="F34" s="49"/>
      <c r="G34" s="49"/>
      <c r="H34" s="49"/>
      <c r="I34" s="50" t="s">
        <v>27</v>
      </c>
      <c r="J34" s="82">
        <f>J18+J23+J29</f>
        <v>0</v>
      </c>
      <c r="K34" s="83" t="s">
        <v>14</v>
      </c>
      <c r="L34" s="51"/>
      <c r="M34" s="84"/>
    </row>
    <row r="35" spans="1:13" s="88" customFormat="1" x14ac:dyDescent="0.2">
      <c r="A35" s="85"/>
      <c r="B35" s="85"/>
      <c r="C35" s="85"/>
      <c r="D35" s="85"/>
      <c r="E35" s="85"/>
      <c r="F35" s="85"/>
      <c r="G35" s="85"/>
      <c r="H35" s="85"/>
      <c r="I35" s="52" t="s">
        <v>7</v>
      </c>
      <c r="J35" s="86">
        <f>J19+J24+J30</f>
        <v>0</v>
      </c>
      <c r="K35" s="53"/>
      <c r="L35" s="87"/>
      <c r="M35" s="84"/>
    </row>
    <row r="36" spans="1:13" s="88" customFormat="1" x14ac:dyDescent="0.2">
      <c r="A36" s="85"/>
      <c r="B36" s="85"/>
      <c r="C36" s="85"/>
      <c r="D36" s="85"/>
      <c r="E36" s="85"/>
      <c r="F36" s="85"/>
      <c r="G36" s="85"/>
      <c r="H36" s="85"/>
      <c r="I36" s="52" t="s">
        <v>8</v>
      </c>
      <c r="J36" s="86">
        <f>J26+J21+J32</f>
        <v>0</v>
      </c>
      <c r="K36" s="53"/>
      <c r="L36" s="87"/>
      <c r="M36" s="84"/>
    </row>
    <row r="37" spans="1:13" s="88" customFormat="1" ht="25.5" x14ac:dyDescent="0.2">
      <c r="A37" s="85"/>
      <c r="B37" s="85"/>
      <c r="C37" s="85"/>
      <c r="D37" s="85"/>
      <c r="E37" s="85"/>
      <c r="F37" s="85"/>
      <c r="G37" s="85"/>
      <c r="H37" s="85"/>
      <c r="I37" s="52" t="s">
        <v>11</v>
      </c>
      <c r="J37" s="86">
        <f>J34*22/122</f>
        <v>0</v>
      </c>
      <c r="K37" s="53" t="s">
        <v>15</v>
      </c>
      <c r="L37" s="87"/>
      <c r="M37" s="84"/>
    </row>
    <row r="40" spans="1:13" x14ac:dyDescent="0.2">
      <c r="A40" s="54" t="s">
        <v>24</v>
      </c>
      <c r="C40" s="1"/>
      <c r="D40" s="1"/>
      <c r="E40" s="1"/>
      <c r="F40" s="1"/>
      <c r="G40" s="1"/>
      <c r="H40" s="55"/>
      <c r="I40" s="56"/>
      <c r="J40" s="56"/>
      <c r="K40" s="1"/>
      <c r="L40" s="1"/>
    </row>
    <row r="41" spans="1:13" x14ac:dyDescent="0.2">
      <c r="A41" s="54"/>
      <c r="C41" s="1"/>
      <c r="D41" s="1"/>
      <c r="E41" s="1"/>
      <c r="F41" s="1"/>
      <c r="G41" s="1"/>
      <c r="H41" s="55"/>
      <c r="I41" s="56"/>
      <c r="J41" s="56"/>
      <c r="K41" s="1"/>
      <c r="L41" s="1"/>
    </row>
    <row r="42" spans="1:13" x14ac:dyDescent="0.2">
      <c r="A42" s="90" t="s">
        <v>73</v>
      </c>
      <c r="C42" s="1"/>
      <c r="D42" s="1"/>
      <c r="E42" s="1"/>
      <c r="F42" s="1"/>
      <c r="G42" s="1"/>
      <c r="H42" s="55"/>
      <c r="I42" s="56"/>
      <c r="J42" s="56"/>
      <c r="K42" s="1"/>
      <c r="L42" s="1"/>
    </row>
    <row r="43" spans="1:13" x14ac:dyDescent="0.2">
      <c r="A43" s="90" t="s">
        <v>53</v>
      </c>
      <c r="C43" s="1"/>
      <c r="D43" s="1"/>
      <c r="E43" s="1"/>
      <c r="F43" s="1"/>
      <c r="G43" s="1"/>
      <c r="H43" s="55"/>
      <c r="I43" s="56"/>
      <c r="J43" s="56"/>
      <c r="K43" s="1"/>
      <c r="L43" s="1"/>
    </row>
    <row r="44" spans="1:13" x14ac:dyDescent="0.2">
      <c r="A44" s="90" t="s">
        <v>56</v>
      </c>
      <c r="C44" s="1"/>
      <c r="D44" s="1"/>
      <c r="E44" s="1"/>
      <c r="F44" s="1"/>
      <c r="G44" s="1"/>
      <c r="H44" s="55"/>
      <c r="I44" s="56"/>
      <c r="J44" s="56"/>
      <c r="K44" s="1"/>
      <c r="L44" s="1"/>
    </row>
    <row r="45" spans="1:13" x14ac:dyDescent="0.2">
      <c r="A45" s="90" t="s">
        <v>52</v>
      </c>
      <c r="C45" s="1"/>
      <c r="D45" s="1"/>
      <c r="E45" s="1"/>
      <c r="F45" s="1"/>
      <c r="G45" s="1"/>
      <c r="H45" s="55"/>
      <c r="I45" s="56"/>
      <c r="J45" s="56"/>
      <c r="K45" s="1"/>
      <c r="L45" s="1"/>
    </row>
    <row r="46" spans="1:13" x14ac:dyDescent="0.2">
      <c r="A46" s="90" t="s">
        <v>54</v>
      </c>
      <c r="C46" s="1"/>
      <c r="D46" s="1"/>
      <c r="E46" s="1"/>
      <c r="F46" s="1"/>
      <c r="G46" s="1"/>
      <c r="H46" s="55"/>
      <c r="I46" s="56"/>
      <c r="J46" s="56"/>
      <c r="K46" s="1"/>
      <c r="L46" s="1"/>
    </row>
    <row r="47" spans="1:13" x14ac:dyDescent="0.2">
      <c r="A47" s="54" t="s">
        <v>69</v>
      </c>
      <c r="C47" s="1"/>
      <c r="D47" s="1"/>
      <c r="E47" s="1"/>
      <c r="F47" s="1"/>
      <c r="G47" s="1"/>
      <c r="H47" s="55"/>
      <c r="I47" s="56"/>
      <c r="J47" s="56"/>
      <c r="K47" s="1"/>
      <c r="L47" s="1"/>
    </row>
    <row r="48" spans="1:13" x14ac:dyDescent="0.2">
      <c r="A48" s="54"/>
      <c r="C48" s="1"/>
      <c r="D48" s="1"/>
      <c r="E48" s="1"/>
      <c r="F48" s="1"/>
      <c r="G48" s="1"/>
      <c r="H48" s="55"/>
      <c r="I48" s="56"/>
      <c r="J48" s="56"/>
      <c r="K48" s="1"/>
      <c r="L48" s="1"/>
    </row>
    <row r="49" spans="1:14" ht="31.5" customHeight="1" x14ac:dyDescent="0.2">
      <c r="A49" s="95" t="s">
        <v>35</v>
      </c>
      <c r="B49" s="95"/>
      <c r="C49" s="95"/>
      <c r="D49" s="95"/>
      <c r="E49" s="95"/>
      <c r="F49" s="95"/>
      <c r="G49" s="95"/>
      <c r="H49" s="95"/>
      <c r="I49" s="95"/>
      <c r="J49" s="95"/>
      <c r="K49" s="95"/>
      <c r="L49" s="95"/>
    </row>
    <row r="50" spans="1:14" ht="9.75" customHeight="1" x14ac:dyDescent="0.2">
      <c r="A50" s="95" t="s">
        <v>59</v>
      </c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</row>
    <row r="51" spans="1:14" x14ac:dyDescent="0.2">
      <c r="A51" s="95" t="s">
        <v>25</v>
      </c>
      <c r="B51" s="95"/>
      <c r="C51" s="95"/>
      <c r="D51" s="95"/>
      <c r="E51" s="95"/>
      <c r="F51" s="95"/>
      <c r="G51" s="95"/>
      <c r="H51" s="95"/>
      <c r="I51" s="95"/>
      <c r="J51" s="95"/>
      <c r="K51" s="95"/>
      <c r="L51" s="95"/>
    </row>
    <row r="52" spans="1:14" x14ac:dyDescent="0.2">
      <c r="A52" s="74" t="s">
        <v>32</v>
      </c>
    </row>
    <row r="53" spans="1:14" x14ac:dyDescent="0.2">
      <c r="A53" s="74" t="s">
        <v>46</v>
      </c>
      <c r="B53" s="57"/>
      <c r="C53" s="57"/>
      <c r="D53" s="57"/>
      <c r="E53" s="57"/>
      <c r="F53" s="57"/>
      <c r="G53" s="57"/>
      <c r="H53" s="57"/>
      <c r="I53" s="57"/>
      <c r="J53" s="57"/>
      <c r="K53" s="57"/>
      <c r="L53" s="57"/>
      <c r="M53" s="57"/>
      <c r="N53" s="57"/>
    </row>
  </sheetData>
  <mergeCells count="5">
    <mergeCell ref="A11:L11"/>
    <mergeCell ref="A12:L12"/>
    <mergeCell ref="A49:L49"/>
    <mergeCell ref="A51:L51"/>
    <mergeCell ref="A50:L50"/>
  </mergeCells>
  <pageMargins left="0.7" right="0.7" top="0.75" bottom="0.75" header="0.3" footer="0.3"/>
  <pageSetup paperSize="9" scale="3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76170-8D7D-4742-8039-9A068BCA6350}">
  <dimension ref="A1:M65"/>
  <sheetViews>
    <sheetView zoomScale="115" zoomScaleNormal="115" workbookViewId="0">
      <selection activeCell="I3" sqref="I3:I5"/>
    </sheetView>
  </sheetViews>
  <sheetFormatPr defaultRowHeight="12.75" x14ac:dyDescent="0.2"/>
  <cols>
    <col min="1" max="1" width="8" style="67" customWidth="1"/>
    <col min="2" max="2" width="59.85546875" style="67" customWidth="1"/>
    <col min="3" max="4" width="9.140625" style="67"/>
    <col min="5" max="5" width="7.85546875" style="67" customWidth="1"/>
    <col min="6" max="6" width="8.42578125" style="67" customWidth="1"/>
    <col min="7" max="16384" width="9.140625" style="67"/>
  </cols>
  <sheetData>
    <row r="1" spans="1:12" x14ac:dyDescent="0.2">
      <c r="B1" s="67" t="s">
        <v>28</v>
      </c>
    </row>
    <row r="2" spans="1:12" s="74" customFormat="1" ht="102" x14ac:dyDescent="0.2">
      <c r="A2" s="9" t="s">
        <v>36</v>
      </c>
      <c r="B2" s="10" t="s">
        <v>3</v>
      </c>
      <c r="C2" s="10" t="s">
        <v>22</v>
      </c>
      <c r="D2" s="10" t="s">
        <v>12</v>
      </c>
      <c r="E2" s="10" t="s">
        <v>1</v>
      </c>
      <c r="F2" s="10" t="s">
        <v>13</v>
      </c>
      <c r="G2" s="11" t="s">
        <v>26</v>
      </c>
      <c r="H2" s="10" t="s">
        <v>2</v>
      </c>
      <c r="I2" s="10" t="s">
        <v>29</v>
      </c>
      <c r="J2" s="10" t="s">
        <v>30</v>
      </c>
      <c r="K2" s="10" t="s">
        <v>4</v>
      </c>
      <c r="L2" s="10" t="s">
        <v>23</v>
      </c>
    </row>
    <row r="3" spans="1:12" s="74" customFormat="1" x14ac:dyDescent="0.2">
      <c r="A3" s="38"/>
      <c r="B3" s="39" t="s">
        <v>43</v>
      </c>
      <c r="C3" s="40"/>
      <c r="D3" s="40"/>
      <c r="E3" s="40" t="s">
        <v>0</v>
      </c>
      <c r="F3" s="40"/>
      <c r="G3" s="40"/>
      <c r="H3" s="41">
        <v>2</v>
      </c>
      <c r="I3" s="21"/>
      <c r="J3" s="21">
        <f>I3*H3</f>
        <v>0</v>
      </c>
      <c r="K3" s="21"/>
      <c r="L3" s="21"/>
    </row>
    <row r="4" spans="1:12" s="74" customFormat="1" x14ac:dyDescent="0.2">
      <c r="A4" s="38"/>
      <c r="B4" s="39" t="s">
        <v>50</v>
      </c>
      <c r="C4" s="40"/>
      <c r="D4" s="40"/>
      <c r="E4" s="40" t="s">
        <v>0</v>
      </c>
      <c r="F4" s="40"/>
      <c r="G4" s="40"/>
      <c r="H4" s="41">
        <v>1</v>
      </c>
      <c r="I4" s="21"/>
      <c r="J4" s="21">
        <f>I4*H4</f>
        <v>0</v>
      </c>
      <c r="K4" s="21"/>
      <c r="L4" s="21"/>
    </row>
    <row r="5" spans="1:12" s="74" customFormat="1" x14ac:dyDescent="0.2">
      <c r="A5" s="38"/>
      <c r="B5" s="39" t="s">
        <v>66</v>
      </c>
      <c r="C5" s="40"/>
      <c r="D5" s="40"/>
      <c r="E5" s="40" t="s">
        <v>0</v>
      </c>
      <c r="F5" s="40"/>
      <c r="G5" s="40"/>
      <c r="H5" s="41">
        <v>3</v>
      </c>
      <c r="I5" s="21"/>
      <c r="J5" s="21">
        <f>I5*H5</f>
        <v>0</v>
      </c>
      <c r="K5" s="21"/>
      <c r="L5" s="21"/>
    </row>
    <row r="6" spans="1:12" x14ac:dyDescent="0.2">
      <c r="E6" s="69"/>
      <c r="F6" s="66"/>
      <c r="J6" s="91">
        <f>SUM(J3:J5)</f>
        <v>0</v>
      </c>
    </row>
    <row r="7" spans="1:12" x14ac:dyDescent="0.2">
      <c r="F7" s="70"/>
      <c r="K7" s="91">
        <f>J6-'08.04.ГП-13'!J35</f>
        <v>0</v>
      </c>
    </row>
    <row r="8" spans="1:12" x14ac:dyDescent="0.2">
      <c r="A8" s="54" t="s">
        <v>24</v>
      </c>
      <c r="C8" s="1"/>
      <c r="D8" s="1"/>
      <c r="E8" s="1"/>
      <c r="F8" s="1"/>
    </row>
    <row r="9" spans="1:12" ht="81.75" customHeight="1" x14ac:dyDescent="0.2">
      <c r="A9" s="96" t="s">
        <v>34</v>
      </c>
      <c r="B9" s="96"/>
      <c r="C9" s="96"/>
      <c r="D9" s="96"/>
      <c r="E9" s="96"/>
      <c r="F9" s="96"/>
      <c r="G9" s="61"/>
      <c r="H9" s="61"/>
      <c r="I9" s="61"/>
      <c r="J9" s="61"/>
      <c r="K9" s="61"/>
      <c r="L9" s="61"/>
    </row>
    <row r="10" spans="1:12" x14ac:dyDescent="0.2">
      <c r="A10" s="67" t="s">
        <v>32</v>
      </c>
      <c r="B10" s="57"/>
      <c r="C10" s="57"/>
      <c r="D10" s="57"/>
      <c r="E10" s="57"/>
      <c r="F10" s="57"/>
    </row>
    <row r="11" spans="1:12" x14ac:dyDescent="0.2">
      <c r="A11" s="97" t="s">
        <v>45</v>
      </c>
      <c r="B11" s="98"/>
      <c r="C11" s="98"/>
      <c r="D11" s="98"/>
      <c r="E11" s="98"/>
      <c r="F11" s="98"/>
    </row>
    <row r="13" spans="1:12" x14ac:dyDescent="0.2">
      <c r="K13" s="68"/>
    </row>
    <row r="14" spans="1:12" x14ac:dyDescent="0.2">
      <c r="K14" s="68"/>
    </row>
    <row r="15" spans="1:12" x14ac:dyDescent="0.2">
      <c r="B15" s="63"/>
      <c r="D15" s="63"/>
      <c r="H15" s="63"/>
      <c r="K15" s="68"/>
    </row>
    <row r="40" spans="2:13" x14ac:dyDescent="0.2">
      <c r="M40" s="68"/>
    </row>
    <row r="41" spans="2:13" x14ac:dyDescent="0.2">
      <c r="B41" s="63"/>
      <c r="M41" s="68"/>
    </row>
    <row r="42" spans="2:13" x14ac:dyDescent="0.2">
      <c r="M42" s="68"/>
    </row>
    <row r="47" spans="2:13" x14ac:dyDescent="0.2">
      <c r="M47" s="68"/>
    </row>
    <row r="48" spans="2:13" x14ac:dyDescent="0.2">
      <c r="M48" s="68"/>
    </row>
    <row r="49" spans="13:13" x14ac:dyDescent="0.2">
      <c r="M49" s="68"/>
    </row>
    <row r="50" spans="13:13" x14ac:dyDescent="0.2">
      <c r="M50" s="68"/>
    </row>
    <row r="51" spans="13:13" x14ac:dyDescent="0.2">
      <c r="M51" s="68"/>
    </row>
    <row r="52" spans="13:13" x14ac:dyDescent="0.2">
      <c r="M52" s="68"/>
    </row>
    <row r="53" spans="13:13" x14ac:dyDescent="0.2">
      <c r="M53" s="68"/>
    </row>
    <row r="54" spans="13:13" x14ac:dyDescent="0.2">
      <c r="M54" s="68"/>
    </row>
    <row r="55" spans="13:13" x14ac:dyDescent="0.2">
      <c r="M55" s="68"/>
    </row>
    <row r="56" spans="13:13" x14ac:dyDescent="0.2">
      <c r="M56" s="68"/>
    </row>
    <row r="57" spans="13:13" x14ac:dyDescent="0.2">
      <c r="M57" s="68"/>
    </row>
    <row r="58" spans="13:13" x14ac:dyDescent="0.2">
      <c r="M58" s="68"/>
    </row>
    <row r="59" spans="13:13" x14ac:dyDescent="0.2">
      <c r="M59" s="68"/>
    </row>
    <row r="60" spans="13:13" x14ac:dyDescent="0.2">
      <c r="M60" s="68"/>
    </row>
    <row r="61" spans="13:13" x14ac:dyDescent="0.2">
      <c r="M61" s="68"/>
    </row>
    <row r="62" spans="13:13" x14ac:dyDescent="0.2">
      <c r="M62" s="68"/>
    </row>
    <row r="63" spans="13:13" x14ac:dyDescent="0.2">
      <c r="M63" s="68"/>
    </row>
    <row r="64" spans="13:13" x14ac:dyDescent="0.2">
      <c r="M64" s="68"/>
    </row>
    <row r="65" spans="13:13" x14ac:dyDescent="0.2">
      <c r="M65" s="68"/>
    </row>
  </sheetData>
  <mergeCells count="2">
    <mergeCell ref="A9:F9"/>
    <mergeCell ref="A11:F11"/>
  </mergeCells>
  <conditionalFormatting sqref="F7">
    <cfRule type="cellIs" dxfId="1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D6D09-5A69-4F89-9C36-317A1EDD3B8F}">
  <dimension ref="A1:N64"/>
  <sheetViews>
    <sheetView zoomScaleNormal="100" workbookViewId="0">
      <selection activeCell="I3" sqref="I3:I5"/>
    </sheetView>
  </sheetViews>
  <sheetFormatPr defaultRowHeight="12.75" x14ac:dyDescent="0.2"/>
  <cols>
    <col min="1" max="1" width="9.140625" style="58"/>
    <col min="2" max="2" width="26.42578125" style="58" customWidth="1"/>
    <col min="3" max="3" width="17.5703125" style="58" customWidth="1"/>
    <col min="4" max="4" width="35.5703125" style="58" customWidth="1"/>
    <col min="5" max="5" width="9.140625" style="58"/>
    <col min="6" max="6" width="7.140625" style="58" customWidth="1"/>
    <col min="7" max="7" width="16.140625" style="58" customWidth="1"/>
    <col min="8" max="8" width="8.28515625" style="58" customWidth="1"/>
    <col min="9" max="9" width="9.42578125" style="58" customWidth="1"/>
    <col min="10" max="10" width="13.85546875" style="58" customWidth="1"/>
    <col min="11" max="11" width="17.28515625" style="58" customWidth="1"/>
    <col min="12" max="12" width="12.28515625" style="58" customWidth="1"/>
    <col min="13" max="16384" width="9.140625" style="58"/>
  </cols>
  <sheetData>
    <row r="1" spans="1:12" x14ac:dyDescent="0.2">
      <c r="B1" s="58" t="s">
        <v>33</v>
      </c>
    </row>
    <row r="2" spans="1:12" s="74" customFormat="1" ht="51" x14ac:dyDescent="0.2">
      <c r="A2" s="9" t="s">
        <v>36</v>
      </c>
      <c r="B2" s="10" t="s">
        <v>3</v>
      </c>
      <c r="C2" s="10" t="s">
        <v>22</v>
      </c>
      <c r="D2" s="10" t="s">
        <v>12</v>
      </c>
      <c r="E2" s="10" t="s">
        <v>1</v>
      </c>
      <c r="F2" s="10" t="s">
        <v>13</v>
      </c>
      <c r="G2" s="11" t="s">
        <v>26</v>
      </c>
      <c r="H2" s="10" t="s">
        <v>2</v>
      </c>
      <c r="I2" s="10" t="s">
        <v>29</v>
      </c>
      <c r="J2" s="10" t="s">
        <v>30</v>
      </c>
      <c r="K2" s="10" t="s">
        <v>4</v>
      </c>
      <c r="L2" s="10" t="s">
        <v>23</v>
      </c>
    </row>
    <row r="3" spans="1:12" s="74" customFormat="1" ht="38.25" x14ac:dyDescent="0.2">
      <c r="A3" s="45"/>
      <c r="B3" s="46" t="s">
        <v>51</v>
      </c>
      <c r="C3" s="43" t="s">
        <v>44</v>
      </c>
      <c r="D3" s="43" t="s">
        <v>49</v>
      </c>
      <c r="E3" s="43" t="s">
        <v>0</v>
      </c>
      <c r="F3" s="43"/>
      <c r="G3" s="43" t="s">
        <v>71</v>
      </c>
      <c r="H3" s="47">
        <v>2</v>
      </c>
      <c r="I3" s="48"/>
      <c r="J3" s="48">
        <f>I3*H3</f>
        <v>0</v>
      </c>
      <c r="K3" s="81" t="s">
        <v>75</v>
      </c>
      <c r="L3" s="81"/>
    </row>
    <row r="4" spans="1:12" s="74" customFormat="1" ht="51" x14ac:dyDescent="0.2">
      <c r="A4" s="45"/>
      <c r="B4" s="46" t="s">
        <v>55</v>
      </c>
      <c r="C4" s="43" t="s">
        <v>44</v>
      </c>
      <c r="D4" s="43" t="s">
        <v>61</v>
      </c>
      <c r="E4" s="43" t="s">
        <v>0</v>
      </c>
      <c r="F4" s="43"/>
      <c r="G4" s="43" t="s">
        <v>74</v>
      </c>
      <c r="H4" s="47">
        <v>1</v>
      </c>
      <c r="I4" s="48"/>
      <c r="J4" s="48">
        <f>I4*H4</f>
        <v>0</v>
      </c>
      <c r="K4" s="81" t="s">
        <v>62</v>
      </c>
      <c r="L4" s="81"/>
    </row>
    <row r="5" spans="1:12" s="74" customFormat="1" ht="25.5" x14ac:dyDescent="0.2">
      <c r="A5" s="45"/>
      <c r="B5" s="46" t="s">
        <v>67</v>
      </c>
      <c r="C5" s="43"/>
      <c r="D5" s="43" t="s">
        <v>68</v>
      </c>
      <c r="E5" s="43" t="s">
        <v>0</v>
      </c>
      <c r="F5" s="43"/>
      <c r="G5" s="43"/>
      <c r="H5" s="47">
        <v>124</v>
      </c>
      <c r="I5" s="48"/>
      <c r="J5" s="48">
        <f>I5*H5</f>
        <v>0</v>
      </c>
      <c r="K5" s="81"/>
      <c r="L5" s="81"/>
    </row>
    <row r="6" spans="1:12" x14ac:dyDescent="0.2">
      <c r="H6" s="59" t="s">
        <v>31</v>
      </c>
      <c r="I6" s="60"/>
      <c r="J6" s="92">
        <f>SUM(J3:J5)</f>
        <v>0</v>
      </c>
    </row>
    <row r="7" spans="1:12" x14ac:dyDescent="0.2">
      <c r="I7" s="65"/>
      <c r="K7" s="92">
        <f>J6-'08.04.ГП-13'!J36</f>
        <v>0</v>
      </c>
    </row>
    <row r="9" spans="1:12" x14ac:dyDescent="0.2">
      <c r="A9" s="54" t="s">
        <v>24</v>
      </c>
      <c r="D9" s="1"/>
      <c r="E9" s="1"/>
      <c r="F9" s="1"/>
      <c r="G9" s="1"/>
      <c r="H9" s="1"/>
      <c r="I9" s="1"/>
      <c r="J9" s="1"/>
      <c r="K9" s="1"/>
    </row>
    <row r="10" spans="1:12" x14ac:dyDescent="0.2">
      <c r="A10" s="64" t="s">
        <v>25</v>
      </c>
      <c r="B10" s="61"/>
      <c r="C10" s="61"/>
      <c r="D10" s="61"/>
      <c r="E10" s="61"/>
      <c r="F10" s="61"/>
      <c r="G10" s="61"/>
      <c r="H10" s="61"/>
      <c r="I10" s="61"/>
      <c r="J10" s="61"/>
      <c r="K10" s="61"/>
    </row>
    <row r="12" spans="1:12" x14ac:dyDescent="0.2">
      <c r="L12" s="62"/>
    </row>
    <row r="13" spans="1:12" x14ac:dyDescent="0.2">
      <c r="L13" s="62"/>
    </row>
    <row r="14" spans="1:12" x14ac:dyDescent="0.2">
      <c r="B14" s="63"/>
      <c r="D14" s="63"/>
      <c r="I14" s="63"/>
      <c r="L14" s="62"/>
    </row>
    <row r="39" spans="2:14" x14ac:dyDescent="0.2">
      <c r="N39" s="62"/>
    </row>
    <row r="40" spans="2:14" x14ac:dyDescent="0.2">
      <c r="B40" s="63"/>
      <c r="N40" s="62"/>
    </row>
    <row r="41" spans="2:14" x14ac:dyDescent="0.2">
      <c r="N41" s="62"/>
    </row>
    <row r="46" spans="2:14" x14ac:dyDescent="0.2">
      <c r="N46" s="62"/>
    </row>
    <row r="47" spans="2:14" x14ac:dyDescent="0.2">
      <c r="N47" s="62"/>
    </row>
    <row r="48" spans="2:14" x14ac:dyDescent="0.2">
      <c r="N48" s="62"/>
    </row>
    <row r="49" spans="14:14" x14ac:dyDescent="0.2">
      <c r="N49" s="62"/>
    </row>
    <row r="50" spans="14:14" x14ac:dyDescent="0.2">
      <c r="N50" s="62"/>
    </row>
    <row r="51" spans="14:14" x14ac:dyDescent="0.2">
      <c r="N51" s="62"/>
    </row>
    <row r="52" spans="14:14" x14ac:dyDescent="0.2">
      <c r="N52" s="62"/>
    </row>
    <row r="53" spans="14:14" x14ac:dyDescent="0.2">
      <c r="N53" s="62"/>
    </row>
    <row r="54" spans="14:14" x14ac:dyDescent="0.2">
      <c r="N54" s="62"/>
    </row>
    <row r="55" spans="14:14" x14ac:dyDescent="0.2">
      <c r="N55" s="62"/>
    </row>
    <row r="56" spans="14:14" x14ac:dyDescent="0.2">
      <c r="N56" s="62"/>
    </row>
    <row r="57" spans="14:14" x14ac:dyDescent="0.2">
      <c r="N57" s="62"/>
    </row>
    <row r="58" spans="14:14" x14ac:dyDescent="0.2">
      <c r="N58" s="62"/>
    </row>
    <row r="59" spans="14:14" x14ac:dyDescent="0.2">
      <c r="N59" s="62"/>
    </row>
    <row r="60" spans="14:14" x14ac:dyDescent="0.2">
      <c r="N60" s="62"/>
    </row>
    <row r="61" spans="14:14" x14ac:dyDescent="0.2">
      <c r="N61" s="62"/>
    </row>
    <row r="62" spans="14:14" x14ac:dyDescent="0.2">
      <c r="N62" s="62"/>
    </row>
    <row r="63" spans="14:14" x14ac:dyDescent="0.2">
      <c r="N63" s="62"/>
    </row>
    <row r="64" spans="14:14" x14ac:dyDescent="0.2">
      <c r="N64" s="62"/>
    </row>
  </sheetData>
  <conditionalFormatting sqref="I7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08.04.ГП-13</vt:lpstr>
      <vt:lpstr>Работы</vt:lpstr>
      <vt:lpstr>Материал</vt:lpstr>
      <vt:lpstr>'08.04.ГП-13'!Область_печати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2026-07-23T09:42:30Z</dcterms:modified>
</cp:coreProperties>
</file>