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I:\_Сметный отдел\2. ТЕНДЕРЫ\ЛЕСОБАЗА - ЖК Беринг\Беринг ГП-77\Сваи\ЛСР основное поле\"/>
    </mc:Choice>
  </mc:AlternateContent>
  <xr:revisionPtr revIDLastSave="0" documentId="13_ncr:1_{BF095495-B3C1-4591-B6BE-38B940288F0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ГП-77.1" sheetId="5" r:id="rId1"/>
    <sheet name="работы" sheetId="6" r:id="rId2"/>
    <sheet name="материалы" sheetId="7" r:id="rId3"/>
  </sheets>
  <definedNames>
    <definedName name="_xlnm.Print_Area" localSheetId="0">'ГП-77.1'!$A$1:$N$54</definedName>
    <definedName name="_xlnm.Print_Area" localSheetId="2">материалы!$A$1:$N$20</definedName>
    <definedName name="_xlnm.Print_Area" localSheetId="1">работы!$A$1:$N$28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3" i="5" l="1"/>
  <c r="J22" i="5"/>
  <c r="J21" i="5"/>
  <c r="K22" i="5"/>
  <c r="K23" i="5"/>
  <c r="K24" i="5"/>
  <c r="K25" i="5"/>
  <c r="K21" i="5"/>
  <c r="K35" i="5"/>
  <c r="K41" i="5"/>
  <c r="K29" i="5"/>
  <c r="L29" i="5" s="1"/>
  <c r="K19" i="5"/>
  <c r="L13" i="7"/>
  <c r="J12" i="7"/>
  <c r="L12" i="7" s="1"/>
  <c r="J11" i="7"/>
  <c r="L11" i="7" s="1"/>
  <c r="J10" i="7"/>
  <c r="L10" i="7" s="1"/>
  <c r="J9" i="7"/>
  <c r="L9" i="7" s="1"/>
  <c r="J17" i="6"/>
  <c r="L17" i="6" s="1"/>
  <c r="L13" i="6"/>
  <c r="J9" i="6"/>
  <c r="L9" i="6" s="1"/>
  <c r="L14" i="7" l="1"/>
  <c r="L21" i="6"/>
  <c r="L22" i="6" s="1"/>
  <c r="L43" i="5" l="1"/>
  <c r="L42" i="5" s="1"/>
  <c r="L37" i="5"/>
  <c r="J35" i="5"/>
  <c r="L35" i="5" s="1"/>
  <c r="L34" i="5" s="1"/>
  <c r="L31" i="5"/>
  <c r="L30" i="5" s="1"/>
  <c r="L25" i="5"/>
  <c r="J24" i="5"/>
  <c r="J19" i="5"/>
  <c r="L19" i="5" s="1"/>
  <c r="L21" i="5" l="1"/>
  <c r="L28" i="5"/>
  <c r="L27" i="5" s="1"/>
  <c r="L18" i="5"/>
  <c r="L23" i="5"/>
  <c r="L36" i="5"/>
  <c r="J41" i="5"/>
  <c r="L41" i="5" s="1"/>
  <c r="L40" i="5" s="1"/>
  <c r="L24" i="5"/>
  <c r="L39" i="5" l="1"/>
  <c r="L45" i="5"/>
  <c r="L33" i="5"/>
  <c r="L22" i="5"/>
  <c r="L20" i="5" s="1"/>
  <c r="L46" i="5" s="1"/>
  <c r="L17" i="5" l="1"/>
  <c r="L44" i="5" s="1"/>
  <c r="L47" i="5" l="1"/>
</calcChain>
</file>

<file path=xl/sharedStrings.xml><?xml version="1.0" encoding="utf-8"?>
<sst xmlns="http://schemas.openxmlformats.org/spreadsheetml/2006/main" count="212" uniqueCount="79">
  <si>
    <t>ПОДРЯДЧИК:</t>
  </si>
  <si>
    <t xml:space="preserve">ТЕХНИЧЕСКИЙ ЗАКАЗЧИК: </t>
  </si>
  <si>
    <t xml:space="preserve">ЗАКАЗЧИК: </t>
  </si>
  <si>
    <t>№</t>
  </si>
  <si>
    <t>Наименование</t>
  </si>
  <si>
    <t>Характеристика</t>
  </si>
  <si>
    <t>Ед. изм.</t>
  </si>
  <si>
    <t>Секция 1</t>
  </si>
  <si>
    <t>Секция 2</t>
  </si>
  <si>
    <t>Секция 3</t>
  </si>
  <si>
    <t>Секция 4</t>
  </si>
  <si>
    <t>Кол-во</t>
  </si>
  <si>
    <t>Цена за ед.изм.</t>
  </si>
  <si>
    <t>Сумма</t>
  </si>
  <si>
    <t>Примечание</t>
  </si>
  <si>
    <t>Форма закупа материала</t>
  </si>
  <si>
    <t>02</t>
  </si>
  <si>
    <t>Фундамент</t>
  </si>
  <si>
    <t>Работа:</t>
  </si>
  <si>
    <t xml:space="preserve">Забивка свай (в т.ч. Выгрузка свай (работа автокрана, стропальщика)) </t>
  </si>
  <si>
    <t>м.п.</t>
  </si>
  <si>
    <t>Материалы:</t>
  </si>
  <si>
    <t>Свая тип 1</t>
  </si>
  <si>
    <t>шт</t>
  </si>
  <si>
    <t>Свая тип 2</t>
  </si>
  <si>
    <t>Свая тип 3</t>
  </si>
  <si>
    <t>Свая тип 4</t>
  </si>
  <si>
    <t>Перебазировка машин и механизмов на объект и обратно, монтаж, демонтаж, в т.ч. расходные материалы</t>
  </si>
  <si>
    <r>
      <t xml:space="preserve">Перебазировка машин и механизмов </t>
    </r>
    <r>
      <rPr>
        <b/>
        <i/>
        <sz val="12"/>
        <rFont val="Times New Roman"/>
        <family val="1"/>
        <charset val="204"/>
      </rPr>
      <t>на объект</t>
    </r>
    <r>
      <rPr>
        <sz val="12"/>
        <rFont val="Times New Roman"/>
        <family val="1"/>
        <charset val="204"/>
      </rPr>
      <t>, монтаж, в т.ч. расходные материалы</t>
    </r>
  </si>
  <si>
    <t>комплект</t>
  </si>
  <si>
    <t>кол-во комплектов = кол-во сваебоев</t>
  </si>
  <si>
    <t>-</t>
  </si>
  <si>
    <t>Лидерное бурение</t>
  </si>
  <si>
    <t>Прочие работы</t>
  </si>
  <si>
    <t xml:space="preserve">Разгрузка свай </t>
  </si>
  <si>
    <t>маш/час</t>
  </si>
  <si>
    <t>точное кол-во по факту выполненных работ</t>
  </si>
  <si>
    <t>в т.ч. стоимость работ:</t>
  </si>
  <si>
    <t>в т.ч. стоимость материалов:</t>
  </si>
  <si>
    <t>в т.ч. НДС:</t>
  </si>
  <si>
    <t>Примечание:</t>
  </si>
  <si>
    <t>Стоимость СМР учитывает: затраты на все второстепенные материалы и работы необходимые для осуществления полного комплекса работ, включая затраты: обеспечение технической водой для производства работ и бытовых целей; на мобилизацию, аренду и эксплуатацию всех необходимых механизмов, оборудования и инструментов, бытовых помещений и биотуалетов; на подъем материалов и разноску по этажам к местам производства работ; выполнение сопутствующих работ;  вывоз мусора; накладные расходы, прибыль организации, налоги и иные издержки Подрядчика; Обеспечение безопасного производства труда.</t>
  </si>
  <si>
    <t>В случае, если один из перечисленных прочих материалов не был использован по факту при производстве работ, заказчик вправе откорректировать процент прочих материалов в актах выполненных работ (формы КС-2, КС-3), уменьшив на сумму исключенного материала.</t>
  </si>
  <si>
    <t>Стоимость материалов учитывает доставку.</t>
  </si>
  <si>
    <t>С80.30-НБ.4-F150-W6-B30</t>
  </si>
  <si>
    <t>С120.30-НБ.4-F150-W6-B30</t>
  </si>
  <si>
    <t>С80.30-ВБ.4-F150-W6-B30</t>
  </si>
  <si>
    <t>Итого по работам</t>
  </si>
  <si>
    <t>Итого по материалам</t>
  </si>
  <si>
    <t>С50.30-ВБ.4-F150-W6-B30</t>
  </si>
  <si>
    <t>Приложение №1</t>
  </si>
  <si>
    <t xml:space="preserve">ООО "ТЗ "ЭНКО" </t>
  </si>
  <si>
    <t>ООО ЭНКО</t>
  </si>
  <si>
    <t>Длина, (м)</t>
  </si>
  <si>
    <t>02.03</t>
  </si>
  <si>
    <t xml:space="preserve">Устройство свайного поля </t>
  </si>
  <si>
    <t>02.03.01</t>
  </si>
  <si>
    <t xml:space="preserve">Забивка свай </t>
  </si>
  <si>
    <t>02.03.01.00</t>
  </si>
  <si>
    <t>Брус</t>
  </si>
  <si>
    <t>100х100х6000, профилированный с 4-х сторон</t>
  </si>
  <si>
    <t>02.03.02</t>
  </si>
  <si>
    <t>02.03.02.00</t>
  </si>
  <si>
    <t>02.03.03</t>
  </si>
  <si>
    <t>02.03.03.00</t>
  </si>
  <si>
    <t>02.03.99</t>
  </si>
  <si>
    <t>02.03.99.00</t>
  </si>
  <si>
    <t>Локальный сметный расчет №1 (ГП-77.1)</t>
  </si>
  <si>
    <t>Итого по ЛСР с  НДС :</t>
  </si>
  <si>
    <t>В случае увеличения налоговой нагрузки подрядчика стоимость договора остается фиксированной и изменению не подлежит.</t>
  </si>
  <si>
    <t>серия 1.011.1-10 в.8
свая сплошного квадратного сечения 30х30см, длиной 8м, 
не ниже В30, F150, W6; в комплекте с метизами (болты, гайки, шайбы)</t>
  </si>
  <si>
    <t xml:space="preserve"> серия 1.011.1-10 в.8
свая сплошного квадратного сечения 30х30см, длиной 8м, 
не ниже В30, F150, W6; в комплекте с метизами (болты, гайки, шайбы)</t>
  </si>
  <si>
    <t>серия 1.011.1-10 в.8
свая сплошного квадратного сечения 30х30см, длиной 12м, 
не ниже В30, F150, W6;  в комплекте с метизами (болты, гайки, шайбы)</t>
  </si>
  <si>
    <t>серия 1.011.1-10 в.8
свая сплошного квадратного сечения 30х30см, длиной 5м, 
не ниже В30, F150, W6; в комплекте с метизами (болты, гайки, шайбы)</t>
  </si>
  <si>
    <t>По 1 метру на сваю, точное кол-во по факту выполненных работ</t>
  </si>
  <si>
    <t>Ведомость работ (ГП-77.1)</t>
  </si>
  <si>
    <t>Ведомость материалов (ГП-77.1)</t>
  </si>
  <si>
    <t>Перебазировка машин и механизмов с объекта не возмещается Заказчиком</t>
  </si>
  <si>
    <t xml:space="preserve"> учтены  работы по добойнику (по необходимости)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</si>
</sst>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0"/>
    <numFmt numFmtId="165" formatCode="#,##0.00\ _₽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name val="Calibri"/>
      <family val="2"/>
      <scheme val="minor"/>
    </font>
    <font>
      <b/>
      <sz val="11"/>
      <name val="Calibri"/>
      <family val="2"/>
      <charset val="204"/>
      <scheme val="minor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b/>
      <i/>
      <u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8"/>
      <name val="Arial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3" fillId="2" borderId="0" applyNumberFormat="0" applyBorder="0" applyAlignment="0" applyProtection="0"/>
    <xf numFmtId="0" fontId="2" fillId="0" borderId="0"/>
    <xf numFmtId="0" fontId="1" fillId="0" borderId="0"/>
    <xf numFmtId="0" fontId="19" fillId="0" borderId="0"/>
  </cellStyleXfs>
  <cellXfs count="146">
    <xf numFmtId="0" fontId="0" fillId="0" borderId="0" xfId="0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6" fillId="3" borderId="0" xfId="0" applyFont="1" applyFill="1" applyAlignment="1">
      <alignment vertical="center"/>
    </xf>
    <xf numFmtId="0" fontId="7" fillId="0" borderId="0" xfId="0" applyFont="1" applyAlignment="1">
      <alignment horizontal="center" vertical="center"/>
    </xf>
    <xf numFmtId="4" fontId="7" fillId="0" borderId="0" xfId="0" applyNumberFormat="1" applyFont="1" applyAlignment="1">
      <alignment horizontal="left" vertical="center"/>
    </xf>
    <xf numFmtId="4" fontId="4" fillId="0" borderId="0" xfId="0" applyNumberFormat="1" applyFont="1" applyAlignment="1">
      <alignment horizontal="left" vertical="center"/>
    </xf>
    <xf numFmtId="0" fontId="5" fillId="3" borderId="0" xfId="0" applyFont="1" applyFill="1" applyAlignment="1">
      <alignment vertical="center"/>
    </xf>
    <xf numFmtId="164" fontId="6" fillId="0" borderId="0" xfId="0" applyNumberFormat="1" applyFont="1" applyAlignment="1">
      <alignment horizontal="center"/>
    </xf>
    <xf numFmtId="0" fontId="4" fillId="0" borderId="0" xfId="0" applyFont="1"/>
    <xf numFmtId="0" fontId="5" fillId="3" borderId="0" xfId="0" applyFont="1" applyFill="1"/>
    <xf numFmtId="0" fontId="4" fillId="0" borderId="0" xfId="0" applyFont="1" applyAlignment="1">
      <alignment horizontal="center"/>
    </xf>
    <xf numFmtId="4" fontId="4" fillId="0" borderId="0" xfId="0" applyNumberFormat="1" applyFont="1" applyAlignment="1">
      <alignment horizontal="left"/>
    </xf>
    <xf numFmtId="0" fontId="6" fillId="0" borderId="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left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6" fillId="5" borderId="1" xfId="0" applyFont="1" applyFill="1" applyBorder="1" applyAlignment="1">
      <alignment horizontal="left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vertical="center" wrapText="1"/>
    </xf>
    <xf numFmtId="0" fontId="6" fillId="6" borderId="1" xfId="0" applyFont="1" applyFill="1" applyBorder="1" applyAlignment="1">
      <alignment horizontal="center" vertical="center"/>
    </xf>
    <xf numFmtId="4" fontId="6" fillId="6" borderId="1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6" fillId="7" borderId="1" xfId="0" applyFont="1" applyFill="1" applyBorder="1" applyAlignment="1">
      <alignment vertical="center" wrapText="1"/>
    </xf>
    <xf numFmtId="0" fontId="6" fillId="7" borderId="1" xfId="0" applyFont="1" applyFill="1" applyBorder="1" applyAlignment="1">
      <alignment horizontal="center" vertical="center"/>
    </xf>
    <xf numFmtId="4" fontId="6" fillId="7" borderId="1" xfId="0" applyNumberFormat="1" applyFont="1" applyFill="1" applyBorder="1" applyAlignment="1">
      <alignment horizontal="center" vertical="center"/>
    </xf>
    <xf numFmtId="0" fontId="6" fillId="5" borderId="1" xfId="0" applyFont="1" applyFill="1" applyBorder="1" applyAlignment="1">
      <alignment vertical="center" wrapText="1"/>
    </xf>
    <xf numFmtId="0" fontId="6" fillId="5" borderId="1" xfId="0" applyFont="1" applyFill="1" applyBorder="1" applyAlignment="1">
      <alignment horizontal="center" vertical="center"/>
    </xf>
    <xf numFmtId="4" fontId="6" fillId="5" borderId="1" xfId="0" applyNumberFormat="1" applyFont="1" applyFill="1" applyBorder="1" applyAlignment="1">
      <alignment horizontal="center" vertical="center"/>
    </xf>
    <xf numFmtId="0" fontId="5" fillId="5" borderId="1" xfId="0" applyFont="1" applyFill="1" applyBorder="1" applyAlignment="1">
      <alignment vertical="center" wrapText="1"/>
    </xf>
    <xf numFmtId="0" fontId="5" fillId="5" borderId="1" xfId="0" applyFont="1" applyFill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4" fontId="6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4" fontId="5" fillId="0" borderId="1" xfId="0" applyNumberFormat="1" applyFont="1" applyBorder="1" applyAlignment="1">
      <alignment horizontal="center" vertical="center"/>
    </xf>
    <xf numFmtId="4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2" fillId="6" borderId="1" xfId="0" applyFont="1" applyFill="1" applyBorder="1" applyAlignment="1">
      <alignment vertical="center" wrapText="1"/>
    </xf>
    <xf numFmtId="0" fontId="12" fillId="7" borderId="1" xfId="0" applyFont="1" applyFill="1" applyBorder="1" applyAlignment="1">
      <alignment vertical="center" wrapText="1"/>
    </xf>
    <xf numFmtId="0" fontId="12" fillId="5" borderId="1" xfId="0" applyFont="1" applyFill="1" applyBorder="1" applyAlignment="1">
      <alignment vertical="center" wrapText="1"/>
    </xf>
    <xf numFmtId="0" fontId="13" fillId="5" borderId="1" xfId="0" applyFont="1" applyFill="1" applyBorder="1" applyAlignment="1">
      <alignment horizontal="left" vertical="center" wrapText="1"/>
    </xf>
    <xf numFmtId="0" fontId="14" fillId="5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vertical="center" wrapText="1"/>
    </xf>
    <xf numFmtId="1" fontId="12" fillId="5" borderId="1" xfId="0" applyNumberFormat="1" applyFont="1" applyFill="1" applyBorder="1" applyAlignment="1">
      <alignment horizontal="center" vertical="center"/>
    </xf>
    <xf numFmtId="4" fontId="14" fillId="5" borderId="1" xfId="0" applyNumberFormat="1" applyFont="1" applyFill="1" applyBorder="1" applyAlignment="1">
      <alignment horizontal="center" vertical="center" wrapText="1"/>
    </xf>
    <xf numFmtId="4" fontId="10" fillId="5" borderId="1" xfId="0" applyNumberFormat="1" applyFont="1" applyFill="1" applyBorder="1" applyAlignment="1">
      <alignment horizontal="center" vertical="center"/>
    </xf>
    <xf numFmtId="4" fontId="5" fillId="0" borderId="0" xfId="0" applyNumberFormat="1" applyFont="1" applyAlignment="1">
      <alignment vertical="center"/>
    </xf>
    <xf numFmtId="4" fontId="4" fillId="0" borderId="0" xfId="0" applyNumberFormat="1" applyFont="1"/>
    <xf numFmtId="0" fontId="16" fillId="0" borderId="0" xfId="0" applyFont="1"/>
    <xf numFmtId="0" fontId="17" fillId="0" borderId="0" xfId="0" applyFont="1" applyAlignment="1">
      <alignment vertical="center"/>
    </xf>
    <xf numFmtId="165" fontId="4" fillId="0" borderId="0" xfId="0" applyNumberFormat="1" applyFont="1" applyAlignment="1">
      <alignment vertical="center"/>
    </xf>
    <xf numFmtId="165" fontId="6" fillId="0" borderId="0" xfId="0" applyNumberFormat="1" applyFont="1" applyAlignment="1">
      <alignment vertical="center"/>
    </xf>
    <xf numFmtId="165" fontId="4" fillId="0" borderId="0" xfId="0" applyNumberFormat="1" applyFont="1" applyAlignment="1">
      <alignment horizontal="center" vertical="center"/>
    </xf>
    <xf numFmtId="165" fontId="7" fillId="0" borderId="0" xfId="0" applyNumberFormat="1" applyFont="1" applyAlignment="1">
      <alignment vertical="center"/>
    </xf>
    <xf numFmtId="165" fontId="7" fillId="0" borderId="0" xfId="0" applyNumberFormat="1" applyFont="1" applyAlignment="1">
      <alignment horizontal="left" vertical="center"/>
    </xf>
    <xf numFmtId="165" fontId="5" fillId="0" borderId="0" xfId="0" applyNumberFormat="1" applyFont="1" applyAlignment="1">
      <alignment vertical="center"/>
    </xf>
    <xf numFmtId="165" fontId="4" fillId="0" borderId="0" xfId="0" applyNumberFormat="1" applyFont="1" applyAlignment="1">
      <alignment horizontal="left" vertical="center"/>
    </xf>
    <xf numFmtId="165" fontId="4" fillId="0" borderId="0" xfId="0" applyNumberFormat="1" applyFont="1"/>
    <xf numFmtId="165" fontId="7" fillId="0" borderId="0" xfId="0" applyNumberFormat="1" applyFont="1"/>
    <xf numFmtId="165" fontId="4" fillId="0" borderId="0" xfId="0" applyNumberFormat="1" applyFont="1" applyAlignment="1">
      <alignment horizontal="left"/>
    </xf>
    <xf numFmtId="165" fontId="5" fillId="0" borderId="0" xfId="0" applyNumberFormat="1" applyFont="1"/>
    <xf numFmtId="0" fontId="6" fillId="0" borderId="6" xfId="0" applyFont="1" applyBorder="1" applyAlignment="1">
      <alignment horizontal="center" vertical="center" wrapText="1"/>
    </xf>
    <xf numFmtId="0" fontId="6" fillId="0" borderId="7" xfId="1" applyFont="1" applyFill="1" applyBorder="1" applyAlignment="1">
      <alignment horizontal="center" vertical="center" wrapText="1"/>
    </xf>
    <xf numFmtId="0" fontId="7" fillId="0" borderId="7" xfId="1" applyFont="1" applyFill="1" applyBorder="1" applyAlignment="1">
      <alignment horizontal="center" vertical="center" wrapText="1"/>
    </xf>
    <xf numFmtId="0" fontId="18" fillId="0" borderId="7" xfId="1" applyFont="1" applyFill="1" applyBorder="1" applyAlignment="1">
      <alignment horizontal="center" vertical="center" wrapText="1"/>
    </xf>
    <xf numFmtId="165" fontId="7" fillId="0" borderId="7" xfId="1" applyNumberFormat="1" applyFont="1" applyFill="1" applyBorder="1" applyAlignment="1">
      <alignment horizontal="center" vertical="center" wrapText="1"/>
    </xf>
    <xf numFmtId="165" fontId="6" fillId="0" borderId="7" xfId="1" applyNumberFormat="1" applyFont="1" applyFill="1" applyBorder="1" applyAlignment="1">
      <alignment horizontal="center" vertical="center" wrapText="1"/>
    </xf>
    <xf numFmtId="4" fontId="7" fillId="0" borderId="7" xfId="1" applyNumberFormat="1" applyFont="1" applyFill="1" applyBorder="1" applyAlignment="1">
      <alignment horizontal="center" vertical="center" wrapText="1"/>
    </xf>
    <xf numFmtId="4" fontId="7" fillId="0" borderId="8" xfId="1" applyNumberFormat="1" applyFont="1" applyFill="1" applyBorder="1" applyAlignment="1">
      <alignment horizontal="center" vertical="center" wrapText="1"/>
    </xf>
    <xf numFmtId="49" fontId="6" fillId="4" borderId="9" xfId="0" applyNumberFormat="1" applyFont="1" applyFill="1" applyBorder="1" applyAlignment="1">
      <alignment horizontal="center" vertical="center" wrapText="1"/>
    </xf>
    <xf numFmtId="165" fontId="6" fillId="4" borderId="2" xfId="0" applyNumberFormat="1" applyFont="1" applyFill="1" applyBorder="1" applyAlignment="1">
      <alignment horizontal="center" vertical="center" wrapText="1"/>
    </xf>
    <xf numFmtId="165" fontId="6" fillId="4" borderId="1" xfId="0" applyNumberFormat="1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49" fontId="7" fillId="5" borderId="9" xfId="0" applyNumberFormat="1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left" vertical="center" wrapText="1"/>
    </xf>
    <xf numFmtId="165" fontId="6" fillId="5" borderId="2" xfId="0" applyNumberFormat="1" applyFont="1" applyFill="1" applyBorder="1" applyAlignment="1">
      <alignment horizontal="center" vertical="center" wrapText="1"/>
    </xf>
    <xf numFmtId="165" fontId="6" fillId="5" borderId="1" xfId="0" applyNumberFormat="1" applyFont="1" applyFill="1" applyBorder="1" applyAlignment="1">
      <alignment horizontal="center" vertical="center" wrapText="1"/>
    </xf>
    <xf numFmtId="0" fontId="6" fillId="5" borderId="10" xfId="0" applyFont="1" applyFill="1" applyBorder="1" applyAlignment="1">
      <alignment horizontal="center" vertical="center" wrapText="1"/>
    </xf>
    <xf numFmtId="49" fontId="7" fillId="6" borderId="9" xfId="0" applyNumberFormat="1" applyFont="1" applyFill="1" applyBorder="1" applyAlignment="1">
      <alignment horizontal="center" vertical="center" wrapText="1"/>
    </xf>
    <xf numFmtId="165" fontId="6" fillId="6" borderId="1" xfId="0" applyNumberFormat="1" applyFont="1" applyFill="1" applyBorder="1" applyAlignment="1">
      <alignment horizontal="center" vertical="center"/>
    </xf>
    <xf numFmtId="4" fontId="6" fillId="6" borderId="10" xfId="0" applyNumberFormat="1" applyFont="1" applyFill="1" applyBorder="1" applyAlignment="1">
      <alignment horizontal="center" vertical="center"/>
    </xf>
    <xf numFmtId="49" fontId="7" fillId="7" borderId="9" xfId="0" applyNumberFormat="1" applyFont="1" applyFill="1" applyBorder="1" applyAlignment="1">
      <alignment horizontal="center" vertical="center" wrapText="1"/>
    </xf>
    <xf numFmtId="165" fontId="6" fillId="7" borderId="1" xfId="0" applyNumberFormat="1" applyFont="1" applyFill="1" applyBorder="1" applyAlignment="1">
      <alignment horizontal="center" vertical="center"/>
    </xf>
    <xf numFmtId="4" fontId="6" fillId="7" borderId="10" xfId="0" applyNumberFormat="1" applyFont="1" applyFill="1" applyBorder="1" applyAlignment="1">
      <alignment horizontal="center" vertical="center"/>
    </xf>
    <xf numFmtId="49" fontId="6" fillId="5" borderId="9" xfId="0" applyNumberFormat="1" applyFont="1" applyFill="1" applyBorder="1" applyAlignment="1">
      <alignment horizontal="center" vertical="center" wrapText="1"/>
    </xf>
    <xf numFmtId="165" fontId="6" fillId="5" borderId="1" xfId="0" applyNumberFormat="1" applyFont="1" applyFill="1" applyBorder="1" applyAlignment="1">
      <alignment horizontal="center" vertical="center"/>
    </xf>
    <xf numFmtId="4" fontId="6" fillId="5" borderId="10" xfId="0" applyNumberFormat="1" applyFont="1" applyFill="1" applyBorder="1" applyAlignment="1">
      <alignment horizontal="center" vertical="center"/>
    </xf>
    <xf numFmtId="49" fontId="5" fillId="5" borderId="9" xfId="0" applyNumberFormat="1" applyFont="1" applyFill="1" applyBorder="1" applyAlignment="1">
      <alignment horizontal="center" vertical="center" wrapText="1"/>
    </xf>
    <xf numFmtId="165" fontId="5" fillId="5" borderId="1" xfId="0" applyNumberFormat="1" applyFont="1" applyFill="1" applyBorder="1" applyAlignment="1">
      <alignment horizontal="center" vertical="center"/>
    </xf>
    <xf numFmtId="4" fontId="5" fillId="5" borderId="10" xfId="0" applyNumberFormat="1" applyFont="1" applyFill="1" applyBorder="1" applyAlignment="1">
      <alignment horizontal="center" vertical="center"/>
    </xf>
    <xf numFmtId="49" fontId="6" fillId="0" borderId="9" xfId="0" applyNumberFormat="1" applyFont="1" applyBorder="1" applyAlignment="1">
      <alignment horizontal="center" vertical="center" wrapText="1"/>
    </xf>
    <xf numFmtId="165" fontId="6" fillId="0" borderId="1" xfId="0" applyNumberFormat="1" applyFont="1" applyBorder="1" applyAlignment="1">
      <alignment horizontal="center" vertical="center"/>
    </xf>
    <xf numFmtId="4" fontId="6" fillId="0" borderId="10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165" fontId="5" fillId="0" borderId="1" xfId="0" applyNumberFormat="1" applyFont="1" applyBorder="1" applyAlignment="1">
      <alignment horizontal="center" vertical="center"/>
    </xf>
    <xf numFmtId="4" fontId="5" fillId="0" borderId="10" xfId="0" applyNumberFormat="1" applyFont="1" applyBorder="1" applyAlignment="1">
      <alignment horizontal="center" vertical="center" wrapText="1"/>
    </xf>
    <xf numFmtId="4" fontId="5" fillId="0" borderId="10" xfId="0" applyNumberFormat="1" applyFont="1" applyBorder="1" applyAlignment="1">
      <alignment horizontal="center" vertical="center"/>
    </xf>
    <xf numFmtId="0" fontId="12" fillId="6" borderId="10" xfId="0" applyFont="1" applyFill="1" applyBorder="1" applyAlignment="1">
      <alignment vertical="center" wrapText="1"/>
    </xf>
    <xf numFmtId="0" fontId="12" fillId="7" borderId="10" xfId="0" applyFont="1" applyFill="1" applyBorder="1" applyAlignment="1">
      <alignment vertical="center" wrapText="1"/>
    </xf>
    <xf numFmtId="0" fontId="12" fillId="5" borderId="10" xfId="0" applyFont="1" applyFill="1" applyBorder="1" applyAlignment="1">
      <alignment vertical="center" wrapText="1"/>
    </xf>
    <xf numFmtId="0" fontId="5" fillId="5" borderId="9" xfId="0" applyFont="1" applyFill="1" applyBorder="1" applyAlignment="1">
      <alignment horizontal="center" vertical="center"/>
    </xf>
    <xf numFmtId="0" fontId="14" fillId="5" borderId="1" xfId="0" applyFont="1" applyFill="1" applyBorder="1" applyAlignment="1">
      <alignment horizontal="left" vertical="center" wrapText="1"/>
    </xf>
    <xf numFmtId="0" fontId="14" fillId="5" borderId="10" xfId="0" applyFont="1" applyFill="1" applyBorder="1" applyAlignment="1">
      <alignment horizontal="left" vertical="center" wrapText="1"/>
    </xf>
    <xf numFmtId="0" fontId="5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10" xfId="0" applyFont="1" applyBorder="1" applyAlignment="1">
      <alignment vertical="center" wrapText="1"/>
    </xf>
    <xf numFmtId="0" fontId="12" fillId="6" borderId="1" xfId="0" applyFont="1" applyFill="1" applyBorder="1" applyAlignment="1">
      <alignment horizontal="center" vertical="center" wrapText="1"/>
    </xf>
    <xf numFmtId="0" fontId="12" fillId="7" borderId="1" xfId="0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3" fillId="5" borderId="10" xfId="0" applyFont="1" applyFill="1" applyBorder="1" applyAlignment="1">
      <alignment horizontal="left" vertical="center" wrapText="1"/>
    </xf>
    <xf numFmtId="0" fontId="8" fillId="6" borderId="9" xfId="0" applyFont="1" applyFill="1" applyBorder="1" applyAlignment="1">
      <alignment vertical="center"/>
    </xf>
    <xf numFmtId="4" fontId="7" fillId="6" borderId="10" xfId="0" applyNumberFormat="1" applyFont="1" applyFill="1" applyBorder="1" applyAlignment="1">
      <alignment horizontal="center" vertical="center"/>
    </xf>
    <xf numFmtId="0" fontId="8" fillId="5" borderId="9" xfId="0" applyFont="1" applyFill="1" applyBorder="1" applyAlignment="1">
      <alignment vertical="center"/>
    </xf>
    <xf numFmtId="165" fontId="10" fillId="5" borderId="1" xfId="0" applyNumberFormat="1" applyFont="1" applyFill="1" applyBorder="1" applyAlignment="1">
      <alignment horizontal="center" vertical="center"/>
    </xf>
    <xf numFmtId="4" fontId="15" fillId="5" borderId="10" xfId="0" applyNumberFormat="1" applyFont="1" applyFill="1" applyBorder="1" applyAlignment="1">
      <alignment horizontal="center" vertical="center"/>
    </xf>
    <xf numFmtId="0" fontId="8" fillId="5" borderId="12" xfId="0" applyFont="1" applyFill="1" applyBorder="1" applyAlignment="1">
      <alignment vertical="center"/>
    </xf>
    <xf numFmtId="165" fontId="10" fillId="5" borderId="16" xfId="0" applyNumberFormat="1" applyFont="1" applyFill="1" applyBorder="1" applyAlignment="1">
      <alignment horizontal="center" vertical="center"/>
    </xf>
    <xf numFmtId="4" fontId="10" fillId="5" borderId="16" xfId="0" applyNumberFormat="1" applyFont="1" applyFill="1" applyBorder="1" applyAlignment="1">
      <alignment horizontal="center" vertical="center"/>
    </xf>
    <xf numFmtId="4" fontId="15" fillId="5" borderId="17" xfId="0" applyNumberFormat="1" applyFont="1" applyFill="1" applyBorder="1" applyAlignment="1">
      <alignment horizontal="center" vertical="center"/>
    </xf>
    <xf numFmtId="165" fontId="6" fillId="0" borderId="0" xfId="0" applyNumberFormat="1" applyFont="1"/>
    <xf numFmtId="49" fontId="6" fillId="0" borderId="11" xfId="0" applyNumberFormat="1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5" fillId="0" borderId="0" xfId="3" applyFont="1" applyAlignment="1">
      <alignment horizontal="left" vertical="center" wrapText="1"/>
    </xf>
    <xf numFmtId="4" fontId="11" fillId="5" borderId="3" xfId="0" applyNumberFormat="1" applyFont="1" applyFill="1" applyBorder="1" applyAlignment="1">
      <alignment horizontal="center" vertical="center" wrapText="1"/>
    </xf>
    <xf numFmtId="0" fontId="14" fillId="0" borderId="3" xfId="0" applyFont="1" applyBorder="1" applyAlignment="1">
      <alignment horizontal="left" vertical="center" wrapText="1"/>
    </xf>
    <xf numFmtId="0" fontId="14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5" fillId="0" borderId="0" xfId="3" applyFont="1" applyAlignment="1">
      <alignment horizontal="left" vertical="center" wrapText="1"/>
    </xf>
    <xf numFmtId="0" fontId="7" fillId="6" borderId="2" xfId="0" applyFont="1" applyFill="1" applyBorder="1" applyAlignment="1">
      <alignment horizontal="right" vertical="center"/>
    </xf>
    <xf numFmtId="0" fontId="7" fillId="6" borderId="5" xfId="0" applyFont="1" applyFill="1" applyBorder="1" applyAlignment="1">
      <alignment horizontal="right" vertical="center"/>
    </xf>
    <xf numFmtId="0" fontId="7" fillId="6" borderId="4" xfId="0" applyFont="1" applyFill="1" applyBorder="1" applyAlignment="1">
      <alignment horizontal="right" vertical="center"/>
    </xf>
    <xf numFmtId="0" fontId="10" fillId="5" borderId="2" xfId="0" applyFont="1" applyFill="1" applyBorder="1" applyAlignment="1">
      <alignment horizontal="right" vertical="center"/>
    </xf>
    <xf numFmtId="0" fontId="10" fillId="5" borderId="5" xfId="0" applyFont="1" applyFill="1" applyBorder="1" applyAlignment="1">
      <alignment horizontal="right" vertical="center"/>
    </xf>
    <xf numFmtId="0" fontId="10" fillId="5" borderId="4" xfId="0" applyFont="1" applyFill="1" applyBorder="1" applyAlignment="1">
      <alignment horizontal="right" vertical="center"/>
    </xf>
    <xf numFmtId="0" fontId="10" fillId="5" borderId="13" xfId="0" applyFont="1" applyFill="1" applyBorder="1" applyAlignment="1">
      <alignment horizontal="right" vertical="center"/>
    </xf>
    <xf numFmtId="0" fontId="10" fillId="5" borderId="14" xfId="0" applyFont="1" applyFill="1" applyBorder="1" applyAlignment="1">
      <alignment horizontal="right" vertical="center"/>
    </xf>
    <xf numFmtId="0" fontId="10" fillId="5" borderId="15" xfId="0" applyFont="1" applyFill="1" applyBorder="1" applyAlignment="1">
      <alignment horizontal="right" vertical="center"/>
    </xf>
    <xf numFmtId="4" fontId="5" fillId="5" borderId="1" xfId="0" applyNumberFormat="1" applyFont="1" applyFill="1" applyBorder="1" applyAlignment="1">
      <alignment horizontal="center" vertical="center" wrapText="1"/>
    </xf>
  </cellXfs>
  <cellStyles count="5">
    <cellStyle name="Акцент1" xfId="1" builtinId="29"/>
    <cellStyle name="Обычный" xfId="0" builtinId="0"/>
    <cellStyle name="Обычный 3 2 2 2" xfId="2" xr:uid="{19447944-6DEA-4406-A173-F04224BFE711}"/>
    <cellStyle name="Обычный 3 2 2 2 2" xfId="3" xr:uid="{D200E303-EEE1-450E-BAA3-C2212CC800F0}"/>
    <cellStyle name="Обычный 5" xfId="4" xr:uid="{6CBC89CB-3A7E-4C9F-9FBC-499D2495DDF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623956-FB84-4009-A785-A6CB87FA3821}">
  <sheetPr>
    <pageSetUpPr fitToPage="1"/>
  </sheetPr>
  <dimension ref="A1:N62"/>
  <sheetViews>
    <sheetView tabSelected="1" view="pageBreakPreview" topLeftCell="A22" zoomScale="55" zoomScaleNormal="70" zoomScaleSheetLayoutView="55" workbookViewId="0">
      <selection activeCell="M19" sqref="M19"/>
    </sheetView>
  </sheetViews>
  <sheetFormatPr defaultColWidth="9.140625" defaultRowHeight="15.75" outlineLevelRow="3" outlineLevelCol="1" x14ac:dyDescent="0.25"/>
  <cols>
    <col min="1" max="1" width="18.7109375" style="35" customWidth="1"/>
    <col min="2" max="2" width="53.28515625" style="2" customWidth="1"/>
    <col min="3" max="3" width="48.5703125" style="2" customWidth="1"/>
    <col min="4" max="4" width="20.7109375" style="2" customWidth="1"/>
    <col min="5" max="5" width="15" style="2" customWidth="1"/>
    <col min="6" max="9" width="13.42578125" style="62" customWidth="1" outlineLevel="1"/>
    <col min="10" max="10" width="23" style="58" customWidth="1"/>
    <col min="11" max="11" width="18.140625" style="62" customWidth="1"/>
    <col min="12" max="12" width="20" style="62" customWidth="1"/>
    <col min="13" max="13" width="39.7109375" style="2" customWidth="1"/>
    <col min="14" max="14" width="16.7109375" style="2" customWidth="1"/>
    <col min="15" max="16384" width="9.140625" style="35"/>
  </cols>
  <sheetData>
    <row r="1" spans="1:14" s="1" customFormat="1" x14ac:dyDescent="0.25">
      <c r="B1" s="2"/>
      <c r="C1" s="3"/>
      <c r="D1" s="3"/>
      <c r="F1" s="57"/>
      <c r="G1" s="57"/>
      <c r="H1" s="57"/>
      <c r="I1" s="57"/>
      <c r="J1" s="58"/>
      <c r="K1" s="57"/>
      <c r="L1" s="57"/>
      <c r="M1" s="5"/>
      <c r="N1" s="5" t="s">
        <v>50</v>
      </c>
    </row>
    <row r="2" spans="1:14" s="1" customFormat="1" x14ac:dyDescent="0.25">
      <c r="B2" s="2"/>
      <c r="C2" s="3"/>
      <c r="D2" s="3"/>
      <c r="F2" s="57"/>
      <c r="G2" s="57"/>
      <c r="H2" s="57"/>
      <c r="I2" s="57"/>
      <c r="J2" s="58"/>
      <c r="K2" s="57"/>
      <c r="L2" s="57"/>
      <c r="M2" s="5"/>
      <c r="N2" s="5"/>
    </row>
    <row r="3" spans="1:14" s="1" customFormat="1" x14ac:dyDescent="0.25">
      <c r="B3" s="2"/>
      <c r="C3" s="3"/>
      <c r="D3" s="3"/>
      <c r="F3" s="57"/>
      <c r="G3" s="57"/>
      <c r="H3" s="57"/>
      <c r="I3" s="57"/>
      <c r="J3" s="58"/>
      <c r="K3" s="57"/>
      <c r="L3" s="57"/>
      <c r="M3" s="6"/>
      <c r="N3" s="6"/>
    </row>
    <row r="4" spans="1:14" s="1" customFormat="1" x14ac:dyDescent="0.25">
      <c r="B4" s="2"/>
      <c r="C4" s="3"/>
      <c r="D4" s="3"/>
      <c r="E4" s="2"/>
      <c r="F4" s="59"/>
      <c r="G4" s="59"/>
      <c r="H4" s="59"/>
      <c r="I4" s="59"/>
      <c r="J4" s="58"/>
      <c r="K4" s="57"/>
      <c r="L4" s="57"/>
    </row>
    <row r="5" spans="1:14" s="1" customFormat="1" x14ac:dyDescent="0.25">
      <c r="B5" s="7" t="s">
        <v>0</v>
      </c>
      <c r="C5" s="8"/>
      <c r="D5" s="8"/>
      <c r="E5" s="9" t="s">
        <v>1</v>
      </c>
      <c r="F5" s="57"/>
      <c r="G5" s="57"/>
      <c r="H5" s="57"/>
      <c r="I5" s="57"/>
      <c r="J5" s="60"/>
      <c r="K5" s="58" t="s">
        <v>2</v>
      </c>
      <c r="L5" s="61"/>
      <c r="M5" s="9"/>
      <c r="N5" s="9"/>
    </row>
    <row r="6" spans="1:14" s="1" customFormat="1" x14ac:dyDescent="0.25">
      <c r="C6" s="3"/>
      <c r="D6" s="3"/>
      <c r="E6" s="10" t="s">
        <v>51</v>
      </c>
      <c r="F6" s="57"/>
      <c r="G6" s="57"/>
      <c r="H6" s="57"/>
      <c r="I6" s="57"/>
      <c r="J6" s="60"/>
      <c r="K6" s="62" t="s">
        <v>52</v>
      </c>
      <c r="L6" s="63"/>
      <c r="M6" s="10"/>
      <c r="N6" s="10"/>
    </row>
    <row r="7" spans="1:14" s="1" customFormat="1" x14ac:dyDescent="0.25">
      <c r="B7" s="11"/>
      <c r="C7" s="3"/>
      <c r="D7" s="3"/>
      <c r="E7" s="10"/>
      <c r="F7" s="57"/>
      <c r="G7" s="57"/>
      <c r="H7" s="57"/>
      <c r="I7" s="57"/>
      <c r="J7" s="60"/>
      <c r="K7" s="62"/>
      <c r="L7" s="63"/>
      <c r="M7" s="10"/>
      <c r="N7" s="10"/>
    </row>
    <row r="8" spans="1:14" s="1" customFormat="1" x14ac:dyDescent="0.25">
      <c r="B8" s="11"/>
      <c r="C8" s="12"/>
      <c r="D8" s="12"/>
      <c r="E8" s="10"/>
      <c r="F8" s="57"/>
      <c r="G8" s="57"/>
      <c r="H8" s="57"/>
      <c r="I8" s="57"/>
      <c r="J8" s="60"/>
      <c r="K8" s="62"/>
      <c r="L8" s="63"/>
      <c r="M8" s="10"/>
      <c r="N8" s="10"/>
    </row>
    <row r="9" spans="1:14" s="13" customFormat="1" ht="22.5" customHeight="1" x14ac:dyDescent="0.25">
      <c r="B9" s="14"/>
      <c r="C9" s="15"/>
      <c r="D9" s="15"/>
      <c r="E9" s="16"/>
      <c r="F9" s="64"/>
      <c r="G9" s="64"/>
      <c r="H9" s="64"/>
      <c r="I9" s="64"/>
      <c r="J9" s="65"/>
      <c r="K9" s="16"/>
      <c r="L9" s="66"/>
      <c r="M9" s="16"/>
      <c r="N9" s="16"/>
    </row>
    <row r="10" spans="1:14" s="13" customFormat="1" x14ac:dyDescent="0.25">
      <c r="B10" s="14"/>
      <c r="C10" s="15"/>
      <c r="D10" s="15"/>
      <c r="E10" s="16"/>
      <c r="F10" s="64"/>
      <c r="G10" s="64"/>
      <c r="H10" s="64"/>
      <c r="I10" s="64"/>
      <c r="J10" s="65"/>
      <c r="K10" s="67"/>
      <c r="L10" s="66"/>
      <c r="M10" s="16"/>
      <c r="N10" s="16"/>
    </row>
    <row r="11" spans="1:14" s="13" customFormat="1" x14ac:dyDescent="0.25">
      <c r="A11" s="134" t="s">
        <v>67</v>
      </c>
      <c r="B11" s="134"/>
      <c r="C11" s="134"/>
      <c r="D11" s="134"/>
      <c r="E11" s="134"/>
      <c r="F11" s="134"/>
      <c r="G11" s="134"/>
      <c r="H11" s="134"/>
      <c r="I11" s="134"/>
      <c r="J11" s="134"/>
      <c r="K11" s="134"/>
      <c r="L11" s="134"/>
      <c r="M11" s="134"/>
      <c r="N11" s="134"/>
    </row>
    <row r="12" spans="1:14" ht="16.5" thickBot="1" x14ac:dyDescent="0.3"/>
    <row r="13" spans="1:14" s="13" customFormat="1" ht="31.5" x14ac:dyDescent="0.25">
      <c r="A13" s="68" t="s">
        <v>3</v>
      </c>
      <c r="B13" s="69" t="s">
        <v>4</v>
      </c>
      <c r="C13" s="70" t="s">
        <v>5</v>
      </c>
      <c r="D13" s="71" t="s">
        <v>53</v>
      </c>
      <c r="E13" s="70" t="s">
        <v>6</v>
      </c>
      <c r="F13" s="72" t="s">
        <v>7</v>
      </c>
      <c r="G13" s="72" t="s">
        <v>8</v>
      </c>
      <c r="H13" s="72" t="s">
        <v>9</v>
      </c>
      <c r="I13" s="72" t="s">
        <v>10</v>
      </c>
      <c r="J13" s="73" t="s">
        <v>11</v>
      </c>
      <c r="K13" s="72" t="s">
        <v>12</v>
      </c>
      <c r="L13" s="72" t="s">
        <v>13</v>
      </c>
      <c r="M13" s="74" t="s">
        <v>14</v>
      </c>
      <c r="N13" s="75" t="s">
        <v>15</v>
      </c>
    </row>
    <row r="14" spans="1:14" s="20" customFormat="1" ht="36" customHeight="1" x14ac:dyDescent="0.25">
      <c r="A14" s="76" t="s">
        <v>16</v>
      </c>
      <c r="B14" s="18" t="s">
        <v>17</v>
      </c>
      <c r="C14" s="18"/>
      <c r="D14" s="18"/>
      <c r="E14" s="19"/>
      <c r="F14" s="77"/>
      <c r="G14" s="77"/>
      <c r="H14" s="77"/>
      <c r="I14" s="77"/>
      <c r="J14" s="77"/>
      <c r="K14" s="78"/>
      <c r="L14" s="78"/>
      <c r="M14" s="19"/>
      <c r="N14" s="79"/>
    </row>
    <row r="15" spans="1:14" s="20" customFormat="1" ht="19.5" customHeight="1" x14ac:dyDescent="0.25">
      <c r="A15" s="80" t="s">
        <v>54</v>
      </c>
      <c r="B15" s="81" t="s">
        <v>55</v>
      </c>
      <c r="C15" s="21"/>
      <c r="D15" s="21"/>
      <c r="E15" s="22"/>
      <c r="F15" s="82"/>
      <c r="G15" s="82"/>
      <c r="H15" s="82"/>
      <c r="I15" s="82"/>
      <c r="J15" s="82"/>
      <c r="K15" s="83"/>
      <c r="L15" s="83"/>
      <c r="M15" s="22"/>
      <c r="N15" s="84"/>
    </row>
    <row r="16" spans="1:14" s="26" customFormat="1" ht="19.5" customHeight="1" outlineLevel="1" x14ac:dyDescent="0.25">
      <c r="A16" s="85" t="s">
        <v>56</v>
      </c>
      <c r="B16" s="23" t="s">
        <v>57</v>
      </c>
      <c r="C16" s="23"/>
      <c r="D16" s="23"/>
      <c r="E16" s="24"/>
      <c r="F16" s="86"/>
      <c r="G16" s="86"/>
      <c r="H16" s="86"/>
      <c r="I16" s="86"/>
      <c r="J16" s="86"/>
      <c r="K16" s="86"/>
      <c r="L16" s="86"/>
      <c r="M16" s="25"/>
      <c r="N16" s="87"/>
    </row>
    <row r="17" spans="1:14" s="26" customFormat="1" ht="19.5" customHeight="1" outlineLevel="2" x14ac:dyDescent="0.25">
      <c r="A17" s="88" t="s">
        <v>58</v>
      </c>
      <c r="B17" s="27" t="s">
        <v>57</v>
      </c>
      <c r="C17" s="27"/>
      <c r="D17" s="27"/>
      <c r="E17" s="28"/>
      <c r="F17" s="89"/>
      <c r="G17" s="89"/>
      <c r="H17" s="89"/>
      <c r="I17" s="89"/>
      <c r="J17" s="89"/>
      <c r="K17" s="89"/>
      <c r="L17" s="89">
        <f>L18+L20</f>
        <v>0</v>
      </c>
      <c r="M17" s="29"/>
      <c r="N17" s="90"/>
    </row>
    <row r="18" spans="1:14" s="26" customFormat="1" ht="19.5" customHeight="1" outlineLevel="3" x14ac:dyDescent="0.25">
      <c r="A18" s="91"/>
      <c r="B18" s="30" t="s">
        <v>18</v>
      </c>
      <c r="C18" s="30"/>
      <c r="D18" s="30"/>
      <c r="E18" s="31"/>
      <c r="F18" s="92"/>
      <c r="G18" s="92"/>
      <c r="H18" s="92"/>
      <c r="I18" s="92"/>
      <c r="J18" s="92"/>
      <c r="K18" s="92"/>
      <c r="L18" s="92">
        <f>SUM(L19:L19)</f>
        <v>0</v>
      </c>
      <c r="M18" s="32"/>
      <c r="N18" s="93"/>
    </row>
    <row r="19" spans="1:14" ht="39" customHeight="1" outlineLevel="3" x14ac:dyDescent="0.25">
      <c r="A19" s="94"/>
      <c r="B19" s="33" t="s">
        <v>19</v>
      </c>
      <c r="C19" s="33"/>
      <c r="D19" s="33"/>
      <c r="E19" s="34" t="s">
        <v>20</v>
      </c>
      <c r="F19" s="95">
        <v>1872</v>
      </c>
      <c r="G19" s="95">
        <v>5200</v>
      </c>
      <c r="H19" s="95">
        <v>4520</v>
      </c>
      <c r="I19" s="95">
        <v>7021</v>
      </c>
      <c r="J19" s="92">
        <f>SUM(F19:I19)</f>
        <v>18613</v>
      </c>
      <c r="K19" s="95">
        <f>VLOOKUP(B19,работы!$B$9:$K$21,10,0)</f>
        <v>0</v>
      </c>
      <c r="L19" s="95">
        <f>J19*K19</f>
        <v>0</v>
      </c>
      <c r="M19" s="145" t="s">
        <v>78</v>
      </c>
      <c r="N19" s="96"/>
    </row>
    <row r="20" spans="1:14" ht="21.75" customHeight="1" outlineLevel="3" x14ac:dyDescent="0.25">
      <c r="A20" s="97"/>
      <c r="B20" s="36" t="s">
        <v>21</v>
      </c>
      <c r="C20" s="17"/>
      <c r="D20" s="17"/>
      <c r="E20" s="37"/>
      <c r="F20" s="98"/>
      <c r="G20" s="98"/>
      <c r="H20" s="98"/>
      <c r="I20" s="98"/>
      <c r="J20" s="98"/>
      <c r="K20" s="98"/>
      <c r="L20" s="98">
        <f>SUM(L21:L25)</f>
        <v>0</v>
      </c>
      <c r="M20" s="38"/>
      <c r="N20" s="99"/>
    </row>
    <row r="21" spans="1:14" ht="90.75" customHeight="1" outlineLevel="3" x14ac:dyDescent="0.25">
      <c r="A21" s="97"/>
      <c r="B21" s="39" t="s">
        <v>22</v>
      </c>
      <c r="C21" s="43" t="s">
        <v>44</v>
      </c>
      <c r="D21" s="43">
        <v>8</v>
      </c>
      <c r="E21" s="40" t="s">
        <v>23</v>
      </c>
      <c r="F21" s="98">
        <v>117</v>
      </c>
      <c r="G21" s="101"/>
      <c r="H21" s="101"/>
      <c r="I21" s="101"/>
      <c r="J21" s="98">
        <f>SUM(F21:I21)</f>
        <v>117</v>
      </c>
      <c r="K21" s="101">
        <f>VLOOKUP(B21,материалы!$B$9:$K$13,10,0)</f>
        <v>0</v>
      </c>
      <c r="L21" s="101">
        <f>K21*J21</f>
        <v>0</v>
      </c>
      <c r="M21" s="42" t="s">
        <v>70</v>
      </c>
      <c r="N21" s="102"/>
    </row>
    <row r="22" spans="1:14" ht="90.75" customHeight="1" outlineLevel="3" x14ac:dyDescent="0.25">
      <c r="A22" s="97"/>
      <c r="B22" s="39" t="s">
        <v>24</v>
      </c>
      <c r="C22" s="43" t="s">
        <v>46</v>
      </c>
      <c r="D22" s="43">
        <v>8</v>
      </c>
      <c r="E22" s="40" t="s">
        <v>23</v>
      </c>
      <c r="F22" s="101">
        <v>117</v>
      </c>
      <c r="G22" s="98">
        <v>260</v>
      </c>
      <c r="H22" s="101">
        <v>226</v>
      </c>
      <c r="I22" s="101"/>
      <c r="J22" s="98">
        <f>SUM(F22:I22)</f>
        <v>603</v>
      </c>
      <c r="K22" s="101">
        <f>VLOOKUP(B22,материалы!$B$9:$K$13,10,0)</f>
        <v>0</v>
      </c>
      <c r="L22" s="101">
        <f t="shared" ref="L22:L24" si="0">K22*J22</f>
        <v>0</v>
      </c>
      <c r="M22" s="42" t="s">
        <v>71</v>
      </c>
      <c r="N22" s="102"/>
    </row>
    <row r="23" spans="1:14" ht="90.75" customHeight="1" outlineLevel="3" x14ac:dyDescent="0.25">
      <c r="A23" s="97"/>
      <c r="B23" s="39" t="s">
        <v>25</v>
      </c>
      <c r="C23" s="43" t="s">
        <v>45</v>
      </c>
      <c r="D23" s="43">
        <v>12</v>
      </c>
      <c r="E23" s="40" t="s">
        <v>23</v>
      </c>
      <c r="F23" s="101"/>
      <c r="G23" s="98">
        <v>260</v>
      </c>
      <c r="H23" s="98">
        <v>226</v>
      </c>
      <c r="I23" s="101">
        <v>413</v>
      </c>
      <c r="J23" s="98">
        <f>SUM(F23:I23)</f>
        <v>899</v>
      </c>
      <c r="K23" s="101">
        <f>VLOOKUP(B23,материалы!$B$9:$K$13,10,0)</f>
        <v>0</v>
      </c>
      <c r="L23" s="101">
        <f t="shared" si="0"/>
        <v>0</v>
      </c>
      <c r="M23" s="42" t="s">
        <v>72</v>
      </c>
      <c r="N23" s="102"/>
    </row>
    <row r="24" spans="1:14" ht="90.75" customHeight="1" outlineLevel="3" x14ac:dyDescent="0.25">
      <c r="A24" s="97"/>
      <c r="B24" s="39" t="s">
        <v>26</v>
      </c>
      <c r="C24" s="43" t="s">
        <v>49</v>
      </c>
      <c r="D24" s="43">
        <v>5</v>
      </c>
      <c r="E24" s="40" t="s">
        <v>23</v>
      </c>
      <c r="F24" s="101"/>
      <c r="G24" s="101"/>
      <c r="H24" s="98"/>
      <c r="I24" s="101">
        <v>413</v>
      </c>
      <c r="J24" s="98">
        <f>SUM(F24:I24)</f>
        <v>413</v>
      </c>
      <c r="K24" s="101">
        <f>VLOOKUP(B24,материалы!$B$9:$K$13,10,0)</f>
        <v>0</v>
      </c>
      <c r="L24" s="101">
        <f t="shared" si="0"/>
        <v>0</v>
      </c>
      <c r="M24" s="42" t="s">
        <v>73</v>
      </c>
      <c r="N24" s="102"/>
    </row>
    <row r="25" spans="1:14" ht="36" customHeight="1" outlineLevel="3" x14ac:dyDescent="0.25">
      <c r="A25" s="128"/>
      <c r="B25" s="132" t="s">
        <v>59</v>
      </c>
      <c r="C25" s="133" t="s">
        <v>60</v>
      </c>
      <c r="D25" s="129"/>
      <c r="E25" s="100" t="s">
        <v>23</v>
      </c>
      <c r="F25" s="101"/>
      <c r="G25" s="101"/>
      <c r="H25" s="101"/>
      <c r="I25" s="101"/>
      <c r="J25" s="98">
        <v>82</v>
      </c>
      <c r="K25" s="101">
        <f>VLOOKUP(B25,материалы!$B$9:$K$13,10,0)</f>
        <v>0</v>
      </c>
      <c r="L25" s="101">
        <f>K25*J25</f>
        <v>0</v>
      </c>
      <c r="M25" s="38"/>
      <c r="N25" s="102"/>
    </row>
    <row r="26" spans="1:14" s="26" customFormat="1" ht="47.25" outlineLevel="1" x14ac:dyDescent="0.25">
      <c r="A26" s="85" t="s">
        <v>61</v>
      </c>
      <c r="B26" s="23" t="s">
        <v>27</v>
      </c>
      <c r="C26" s="23"/>
      <c r="D26" s="23"/>
      <c r="E26" s="24"/>
      <c r="F26" s="86"/>
      <c r="G26" s="86"/>
      <c r="H26" s="86"/>
      <c r="I26" s="86"/>
      <c r="J26" s="86"/>
      <c r="K26" s="86"/>
      <c r="L26" s="86"/>
      <c r="M26" s="25"/>
      <c r="N26" s="87"/>
    </row>
    <row r="27" spans="1:14" s="26" customFormat="1" ht="47.25" outlineLevel="2" x14ac:dyDescent="0.25">
      <c r="A27" s="88" t="s">
        <v>62</v>
      </c>
      <c r="B27" s="27" t="s">
        <v>27</v>
      </c>
      <c r="C27" s="27"/>
      <c r="D27" s="27"/>
      <c r="E27" s="28"/>
      <c r="F27" s="89"/>
      <c r="G27" s="89"/>
      <c r="H27" s="89"/>
      <c r="I27" s="89"/>
      <c r="J27" s="89"/>
      <c r="K27" s="89"/>
      <c r="L27" s="89">
        <f>L28+L30</f>
        <v>0</v>
      </c>
      <c r="M27" s="29"/>
      <c r="N27" s="90"/>
    </row>
    <row r="28" spans="1:14" s="26" customFormat="1" outlineLevel="3" x14ac:dyDescent="0.25">
      <c r="A28" s="91"/>
      <c r="B28" s="30" t="s">
        <v>18</v>
      </c>
      <c r="C28" s="30"/>
      <c r="D28" s="30"/>
      <c r="E28" s="31"/>
      <c r="F28" s="92"/>
      <c r="G28" s="92"/>
      <c r="H28" s="92"/>
      <c r="I28" s="92"/>
      <c r="J28" s="92"/>
      <c r="K28" s="92"/>
      <c r="L28" s="92">
        <f>SUM(L29:L29)</f>
        <v>0</v>
      </c>
      <c r="M28" s="32"/>
      <c r="N28" s="93"/>
    </row>
    <row r="29" spans="1:14" s="26" customFormat="1" ht="45" customHeight="1" outlineLevel="3" x14ac:dyDescent="0.25">
      <c r="A29" s="94"/>
      <c r="B29" s="33" t="s">
        <v>28</v>
      </c>
      <c r="C29" s="33"/>
      <c r="D29" s="33"/>
      <c r="E29" s="34" t="s">
        <v>29</v>
      </c>
      <c r="F29" s="95"/>
      <c r="G29" s="95"/>
      <c r="H29" s="95"/>
      <c r="I29" s="95"/>
      <c r="J29" s="95">
        <v>1</v>
      </c>
      <c r="K29" s="95">
        <f>VLOOKUP(B29,работы!$B$9:$K$21,10,0)</f>
        <v>0</v>
      </c>
      <c r="L29" s="95">
        <f>J29*K29</f>
        <v>0</v>
      </c>
      <c r="M29" s="131" t="s">
        <v>30</v>
      </c>
      <c r="N29" s="96"/>
    </row>
    <row r="30" spans="1:14" s="26" customFormat="1" ht="23.25" customHeight="1" outlineLevel="3" x14ac:dyDescent="0.25">
      <c r="A30" s="97"/>
      <c r="B30" s="36" t="s">
        <v>21</v>
      </c>
      <c r="C30" s="36"/>
      <c r="D30" s="36"/>
      <c r="E30" s="37"/>
      <c r="F30" s="98"/>
      <c r="G30" s="98"/>
      <c r="H30" s="98"/>
      <c r="I30" s="98"/>
      <c r="J30" s="98"/>
      <c r="K30" s="98"/>
      <c r="L30" s="98">
        <f>SUM(L31)</f>
        <v>0</v>
      </c>
      <c r="M30" s="38"/>
      <c r="N30" s="99"/>
    </row>
    <row r="31" spans="1:14" s="26" customFormat="1" ht="23.25" customHeight="1" outlineLevel="3" x14ac:dyDescent="0.25">
      <c r="A31" s="97"/>
      <c r="B31" s="36" t="s">
        <v>31</v>
      </c>
      <c r="C31" s="36"/>
      <c r="D31" s="36"/>
      <c r="E31" s="37"/>
      <c r="F31" s="98"/>
      <c r="G31" s="98"/>
      <c r="H31" s="98"/>
      <c r="I31" s="98"/>
      <c r="J31" s="98"/>
      <c r="K31" s="98"/>
      <c r="L31" s="101">
        <f t="shared" ref="L31" si="1">J31*K31</f>
        <v>0</v>
      </c>
      <c r="M31" s="41"/>
      <c r="N31" s="103"/>
    </row>
    <row r="32" spans="1:14" s="26" customFormat="1" ht="18.75" outlineLevel="3" x14ac:dyDescent="0.25">
      <c r="A32" s="85" t="s">
        <v>63</v>
      </c>
      <c r="B32" s="44" t="s">
        <v>32</v>
      </c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104"/>
    </row>
    <row r="33" spans="1:14" s="26" customFormat="1" ht="18.75" outlineLevel="3" x14ac:dyDescent="0.25">
      <c r="A33" s="88" t="s">
        <v>64</v>
      </c>
      <c r="B33" s="45" t="s">
        <v>32</v>
      </c>
      <c r="C33" s="45"/>
      <c r="D33" s="45"/>
      <c r="E33" s="45"/>
      <c r="F33" s="45"/>
      <c r="G33" s="45"/>
      <c r="H33" s="45"/>
      <c r="I33" s="45"/>
      <c r="J33" s="45"/>
      <c r="K33" s="45"/>
      <c r="L33" s="89">
        <f>L34+L36</f>
        <v>0</v>
      </c>
      <c r="M33" s="45"/>
      <c r="N33" s="105"/>
    </row>
    <row r="34" spans="1:14" s="26" customFormat="1" ht="18.75" outlineLevel="3" x14ac:dyDescent="0.25">
      <c r="A34" s="80"/>
      <c r="B34" s="46" t="s">
        <v>18</v>
      </c>
      <c r="C34" s="46"/>
      <c r="D34" s="46"/>
      <c r="E34" s="46"/>
      <c r="F34" s="46"/>
      <c r="G34" s="46"/>
      <c r="H34" s="46"/>
      <c r="I34" s="46"/>
      <c r="J34" s="46"/>
      <c r="K34" s="46"/>
      <c r="L34" s="92">
        <f>SUM(L35)</f>
        <v>0</v>
      </c>
      <c r="M34" s="46"/>
      <c r="N34" s="106"/>
    </row>
    <row r="35" spans="1:14" s="26" customFormat="1" ht="41.25" customHeight="1" outlineLevel="3" x14ac:dyDescent="0.25">
      <c r="A35" s="107"/>
      <c r="B35" s="108" t="s">
        <v>32</v>
      </c>
      <c r="C35" s="108"/>
      <c r="D35" s="108"/>
      <c r="E35" s="48" t="s">
        <v>20</v>
      </c>
      <c r="F35" s="95">
        <v>117</v>
      </c>
      <c r="G35" s="95">
        <v>260</v>
      </c>
      <c r="H35" s="95">
        <v>226</v>
      </c>
      <c r="I35" s="95">
        <v>413</v>
      </c>
      <c r="J35" s="92">
        <f>SUM(F35:I35)</f>
        <v>1016</v>
      </c>
      <c r="K35" s="95">
        <f>работы!K17</f>
        <v>0</v>
      </c>
      <c r="L35" s="95">
        <f>J35*K35</f>
        <v>0</v>
      </c>
      <c r="M35" s="51" t="s">
        <v>74</v>
      </c>
      <c r="N35" s="109"/>
    </row>
    <row r="36" spans="1:14" s="26" customFormat="1" ht="18.75" outlineLevel="3" x14ac:dyDescent="0.25">
      <c r="A36" s="110"/>
      <c r="B36" s="49" t="s">
        <v>21</v>
      </c>
      <c r="C36" s="49"/>
      <c r="D36" s="49"/>
      <c r="E36" s="111"/>
      <c r="F36" s="49"/>
      <c r="G36" s="49"/>
      <c r="H36" s="49"/>
      <c r="I36" s="49"/>
      <c r="J36" s="49"/>
      <c r="K36" s="49"/>
      <c r="L36" s="98">
        <f>SUM(L37)</f>
        <v>0</v>
      </c>
      <c r="M36" s="49"/>
      <c r="N36" s="112"/>
    </row>
    <row r="37" spans="1:14" s="26" customFormat="1" ht="18.75" outlineLevel="3" x14ac:dyDescent="0.25">
      <c r="A37" s="110"/>
      <c r="B37" s="49" t="s">
        <v>31</v>
      </c>
      <c r="C37" s="49"/>
      <c r="D37" s="49"/>
      <c r="E37" s="111"/>
      <c r="F37" s="49"/>
      <c r="G37" s="49"/>
      <c r="H37" s="49"/>
      <c r="I37" s="49"/>
      <c r="J37" s="49"/>
      <c r="K37" s="49"/>
      <c r="L37" s="101">
        <f t="shared" ref="L37" si="2">J37*K37</f>
        <v>0</v>
      </c>
      <c r="M37" s="49"/>
      <c r="N37" s="112"/>
    </row>
    <row r="38" spans="1:14" s="26" customFormat="1" ht="18.75" outlineLevel="3" x14ac:dyDescent="0.25">
      <c r="A38" s="85" t="s">
        <v>65</v>
      </c>
      <c r="B38" s="44" t="s">
        <v>33</v>
      </c>
      <c r="C38" s="44"/>
      <c r="D38" s="44"/>
      <c r="E38" s="113"/>
      <c r="F38" s="44"/>
      <c r="G38" s="44"/>
      <c r="H38" s="44"/>
      <c r="I38" s="44"/>
      <c r="J38" s="44"/>
      <c r="K38" s="44"/>
      <c r="L38" s="44"/>
      <c r="M38" s="44"/>
      <c r="N38" s="104"/>
    </row>
    <row r="39" spans="1:14" s="26" customFormat="1" ht="18.75" outlineLevel="3" x14ac:dyDescent="0.25">
      <c r="A39" s="88" t="s">
        <v>66</v>
      </c>
      <c r="B39" s="45" t="s">
        <v>33</v>
      </c>
      <c r="C39" s="45"/>
      <c r="D39" s="45"/>
      <c r="E39" s="114"/>
      <c r="F39" s="45"/>
      <c r="G39" s="45"/>
      <c r="H39" s="45"/>
      <c r="I39" s="45"/>
      <c r="J39" s="45"/>
      <c r="K39" s="45"/>
      <c r="L39" s="89">
        <f>L40+L42</f>
        <v>0</v>
      </c>
      <c r="M39" s="45"/>
      <c r="N39" s="105"/>
    </row>
    <row r="40" spans="1:14" s="26" customFormat="1" ht="18.75" outlineLevel="3" x14ac:dyDescent="0.25">
      <c r="A40" s="80"/>
      <c r="B40" s="46" t="s">
        <v>18</v>
      </c>
      <c r="C40" s="46"/>
      <c r="D40" s="46"/>
      <c r="E40" s="115"/>
      <c r="F40" s="46"/>
      <c r="G40" s="46"/>
      <c r="H40" s="46"/>
      <c r="I40" s="46"/>
      <c r="J40" s="46"/>
      <c r="K40" s="46"/>
      <c r="L40" s="92">
        <f>SUM(L41)</f>
        <v>0</v>
      </c>
      <c r="M40" s="46"/>
      <c r="N40" s="106"/>
    </row>
    <row r="41" spans="1:14" s="26" customFormat="1" ht="35.25" customHeight="1" outlineLevel="3" x14ac:dyDescent="0.25">
      <c r="A41" s="107"/>
      <c r="B41" s="47" t="s">
        <v>34</v>
      </c>
      <c r="C41" s="47"/>
      <c r="D41" s="47"/>
      <c r="E41" s="116" t="s">
        <v>35</v>
      </c>
      <c r="F41" s="47"/>
      <c r="G41" s="47"/>
      <c r="H41" s="47"/>
      <c r="I41" s="47"/>
      <c r="J41" s="50">
        <f>SUM(J21:J24)*0.08</f>
        <v>162.56</v>
      </c>
      <c r="K41" s="95">
        <f>VLOOKUP(B41,работы!$B$9:$K$21,10,0)</f>
        <v>0</v>
      </c>
      <c r="L41" s="95">
        <f>J41*K41</f>
        <v>0</v>
      </c>
      <c r="M41" s="51" t="s">
        <v>36</v>
      </c>
      <c r="N41" s="117"/>
    </row>
    <row r="42" spans="1:14" s="26" customFormat="1" ht="18.75" outlineLevel="3" x14ac:dyDescent="0.25">
      <c r="A42" s="110"/>
      <c r="B42" s="49" t="s">
        <v>21</v>
      </c>
      <c r="C42" s="49"/>
      <c r="D42" s="49"/>
      <c r="E42" s="49"/>
      <c r="F42" s="49"/>
      <c r="G42" s="49"/>
      <c r="H42" s="49"/>
      <c r="I42" s="49"/>
      <c r="J42" s="49"/>
      <c r="K42" s="49"/>
      <c r="L42" s="98">
        <f>SUM(L43)</f>
        <v>0</v>
      </c>
      <c r="M42" s="49"/>
      <c r="N42" s="112"/>
    </row>
    <row r="43" spans="1:14" s="26" customFormat="1" ht="18.75" outlineLevel="3" x14ac:dyDescent="0.25">
      <c r="A43" s="110"/>
      <c r="B43" s="49" t="s">
        <v>31</v>
      </c>
      <c r="C43" s="49"/>
      <c r="D43" s="49"/>
      <c r="E43" s="49"/>
      <c r="F43" s="49"/>
      <c r="G43" s="49"/>
      <c r="H43" s="49"/>
      <c r="I43" s="49"/>
      <c r="J43" s="49"/>
      <c r="K43" s="49"/>
      <c r="L43" s="101">
        <f t="shared" ref="L43" si="3">J43*K43</f>
        <v>0</v>
      </c>
      <c r="M43" s="49"/>
      <c r="N43" s="112"/>
    </row>
    <row r="44" spans="1:14" ht="21" customHeight="1" x14ac:dyDescent="0.25">
      <c r="A44" s="118"/>
      <c r="B44" s="136" t="s">
        <v>68</v>
      </c>
      <c r="C44" s="137"/>
      <c r="D44" s="137"/>
      <c r="E44" s="137"/>
      <c r="F44" s="137"/>
      <c r="G44" s="137"/>
      <c r="H44" s="137"/>
      <c r="I44" s="137"/>
      <c r="J44" s="137"/>
      <c r="K44" s="138"/>
      <c r="L44" s="86">
        <f>L27+L17+L33+L39</f>
        <v>0</v>
      </c>
      <c r="M44" s="25"/>
      <c r="N44" s="119"/>
    </row>
    <row r="45" spans="1:14" ht="21" customHeight="1" x14ac:dyDescent="0.25">
      <c r="A45" s="120"/>
      <c r="B45" s="139" t="s">
        <v>37</v>
      </c>
      <c r="C45" s="140"/>
      <c r="D45" s="140"/>
      <c r="E45" s="140"/>
      <c r="F45" s="140"/>
      <c r="G45" s="140"/>
      <c r="H45" s="140"/>
      <c r="I45" s="140"/>
      <c r="J45" s="140"/>
      <c r="K45" s="141"/>
      <c r="L45" s="121">
        <f>L40+L34+L28+L18</f>
        <v>0</v>
      </c>
      <c r="M45" s="52"/>
      <c r="N45" s="122"/>
    </row>
    <row r="46" spans="1:14" ht="21" customHeight="1" x14ac:dyDescent="0.25">
      <c r="A46" s="120"/>
      <c r="B46" s="139" t="s">
        <v>38</v>
      </c>
      <c r="C46" s="140"/>
      <c r="D46" s="140"/>
      <c r="E46" s="140"/>
      <c r="F46" s="140"/>
      <c r="G46" s="140"/>
      <c r="H46" s="140"/>
      <c r="I46" s="140"/>
      <c r="J46" s="140"/>
      <c r="K46" s="141"/>
      <c r="L46" s="121">
        <f>L42+L36+L30+L20</f>
        <v>0</v>
      </c>
      <c r="M46" s="52"/>
      <c r="N46" s="122"/>
    </row>
    <row r="47" spans="1:14" ht="21" customHeight="1" thickBot="1" x14ac:dyDescent="0.3">
      <c r="A47" s="123"/>
      <c r="B47" s="142" t="s">
        <v>39</v>
      </c>
      <c r="C47" s="143"/>
      <c r="D47" s="143"/>
      <c r="E47" s="143"/>
      <c r="F47" s="143"/>
      <c r="G47" s="143"/>
      <c r="H47" s="143"/>
      <c r="I47" s="143"/>
      <c r="J47" s="143"/>
      <c r="K47" s="144"/>
      <c r="L47" s="124">
        <f>L44*5/105</f>
        <v>0</v>
      </c>
      <c r="M47" s="125"/>
      <c r="N47" s="126"/>
    </row>
    <row r="48" spans="1:14" x14ac:dyDescent="0.25">
      <c r="B48" s="4"/>
      <c r="C48" s="4"/>
      <c r="D48" s="4"/>
      <c r="M48" s="53"/>
      <c r="N48" s="54"/>
    </row>
    <row r="49" spans="1:14" x14ac:dyDescent="0.25">
      <c r="A49" s="13"/>
      <c r="B49" s="55" t="s">
        <v>40</v>
      </c>
      <c r="C49" s="15"/>
      <c r="D49" s="15"/>
      <c r="E49" s="13"/>
      <c r="F49" s="64"/>
      <c r="G49" s="64"/>
      <c r="H49" s="64"/>
      <c r="I49" s="64"/>
      <c r="J49" s="127"/>
      <c r="K49" s="64"/>
      <c r="L49" s="64"/>
      <c r="M49" s="54"/>
      <c r="N49" s="54"/>
    </row>
    <row r="50" spans="1:14" ht="52.5" customHeight="1" x14ac:dyDescent="0.25">
      <c r="A50" s="3" t="s">
        <v>31</v>
      </c>
      <c r="B50" s="135" t="s">
        <v>41</v>
      </c>
      <c r="C50" s="135"/>
      <c r="D50" s="135"/>
      <c r="E50" s="135"/>
      <c r="F50" s="135"/>
      <c r="G50" s="135"/>
      <c r="H50" s="135"/>
      <c r="I50" s="135"/>
      <c r="J50" s="135"/>
      <c r="K50" s="135"/>
      <c r="L50" s="135"/>
      <c r="M50" s="135"/>
      <c r="N50" s="135"/>
    </row>
    <row r="51" spans="1:14" s="56" customFormat="1" ht="27" customHeight="1" x14ac:dyDescent="0.25">
      <c r="A51" s="3" t="s">
        <v>31</v>
      </c>
      <c r="B51" s="135" t="s">
        <v>42</v>
      </c>
      <c r="C51" s="135"/>
      <c r="D51" s="135"/>
      <c r="E51" s="135"/>
      <c r="F51" s="135"/>
      <c r="G51" s="135"/>
      <c r="H51" s="135"/>
      <c r="I51" s="135"/>
      <c r="J51" s="135"/>
      <c r="K51" s="135"/>
      <c r="L51" s="135"/>
      <c r="M51" s="135"/>
      <c r="N51" s="135"/>
    </row>
    <row r="52" spans="1:14" s="56" customFormat="1" ht="27" customHeight="1" x14ac:dyDescent="0.25">
      <c r="A52" s="3" t="s">
        <v>31</v>
      </c>
      <c r="B52" s="135" t="s">
        <v>43</v>
      </c>
      <c r="C52" s="135"/>
      <c r="D52" s="135"/>
      <c r="E52" s="135"/>
      <c r="F52" s="135"/>
      <c r="G52" s="135"/>
      <c r="H52" s="135"/>
      <c r="I52" s="135"/>
      <c r="J52" s="135"/>
      <c r="K52" s="135"/>
      <c r="L52" s="135"/>
      <c r="M52" s="135"/>
      <c r="N52" s="135"/>
    </row>
    <row r="53" spans="1:14" s="56" customFormat="1" ht="27" customHeight="1" x14ac:dyDescent="0.25">
      <c r="A53" s="3" t="s">
        <v>31</v>
      </c>
      <c r="B53" s="135" t="s">
        <v>77</v>
      </c>
      <c r="C53" s="135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</row>
    <row r="54" spans="1:14" s="56" customFormat="1" ht="47.25" customHeight="1" x14ac:dyDescent="0.25">
      <c r="A54" s="3" t="s">
        <v>31</v>
      </c>
      <c r="B54" s="135" t="s">
        <v>69</v>
      </c>
      <c r="C54" s="135"/>
      <c r="D54" s="135"/>
      <c r="E54" s="135"/>
      <c r="F54" s="135"/>
      <c r="G54" s="135"/>
      <c r="H54" s="62"/>
      <c r="I54" s="62"/>
      <c r="J54" s="58"/>
      <c r="K54" s="62"/>
      <c r="L54" s="62"/>
      <c r="M54" s="53"/>
      <c r="N54" s="53"/>
    </row>
    <row r="55" spans="1:14" s="56" customFormat="1" x14ac:dyDescent="0.25">
      <c r="B55" s="2"/>
      <c r="C55" s="2"/>
      <c r="D55" s="2"/>
      <c r="E55" s="2"/>
      <c r="F55" s="62"/>
      <c r="G55" s="62"/>
      <c r="H55" s="62"/>
      <c r="I55" s="62"/>
      <c r="J55" s="58"/>
      <c r="K55" s="62"/>
      <c r="L55" s="62"/>
      <c r="M55" s="53"/>
      <c r="N55" s="53"/>
    </row>
    <row r="56" spans="1:14" s="56" customFormat="1" x14ac:dyDescent="0.25">
      <c r="B56" s="2"/>
      <c r="C56" s="2"/>
      <c r="D56" s="2"/>
      <c r="E56" s="2"/>
      <c r="F56" s="62"/>
      <c r="G56" s="62"/>
      <c r="H56" s="62"/>
      <c r="I56" s="62"/>
      <c r="J56" s="58"/>
      <c r="K56" s="62"/>
      <c r="L56" s="62"/>
      <c r="M56" s="53"/>
      <c r="N56" s="53"/>
    </row>
    <row r="57" spans="1:14" s="56" customFormat="1" x14ac:dyDescent="0.25">
      <c r="B57" s="2"/>
      <c r="C57" s="2"/>
      <c r="D57" s="2"/>
      <c r="E57" s="2"/>
      <c r="F57" s="62"/>
      <c r="G57" s="62"/>
      <c r="H57" s="62"/>
      <c r="I57" s="62"/>
      <c r="J57" s="58"/>
      <c r="K57" s="62"/>
      <c r="L57" s="62"/>
      <c r="M57" s="53"/>
      <c r="N57" s="53"/>
    </row>
    <row r="58" spans="1:14" s="56" customFormat="1" x14ac:dyDescent="0.25">
      <c r="B58" s="2"/>
      <c r="C58" s="2"/>
      <c r="D58" s="2"/>
      <c r="E58" s="2"/>
      <c r="F58" s="62"/>
      <c r="G58" s="62"/>
      <c r="H58" s="62"/>
      <c r="I58" s="62"/>
      <c r="J58" s="58"/>
      <c r="K58" s="62"/>
      <c r="L58" s="62"/>
      <c r="M58" s="53"/>
      <c r="N58" s="53"/>
    </row>
    <row r="59" spans="1:14" s="56" customFormat="1" x14ac:dyDescent="0.25">
      <c r="B59" s="2"/>
      <c r="C59" s="2"/>
      <c r="D59" s="2"/>
      <c r="E59" s="2"/>
      <c r="F59" s="62"/>
      <c r="G59" s="62"/>
      <c r="H59" s="62"/>
      <c r="I59" s="62"/>
      <c r="J59" s="58"/>
      <c r="K59" s="62"/>
      <c r="L59" s="62"/>
      <c r="M59" s="53"/>
      <c r="N59" s="53"/>
    </row>
    <row r="60" spans="1:14" s="56" customFormat="1" x14ac:dyDescent="0.25">
      <c r="B60" s="2"/>
      <c r="C60" s="2"/>
      <c r="D60" s="2"/>
      <c r="E60" s="2"/>
      <c r="F60" s="62"/>
      <c r="G60" s="62"/>
      <c r="H60" s="62"/>
      <c r="I60" s="62"/>
      <c r="J60" s="58"/>
      <c r="K60" s="62"/>
      <c r="L60" s="62"/>
      <c r="M60" s="53"/>
      <c r="N60" s="53"/>
    </row>
    <row r="61" spans="1:14" s="56" customFormat="1" x14ac:dyDescent="0.25">
      <c r="B61" s="2"/>
      <c r="C61" s="2"/>
      <c r="D61" s="2"/>
      <c r="E61" s="2"/>
      <c r="F61" s="62"/>
      <c r="G61" s="62"/>
      <c r="H61" s="62"/>
      <c r="I61" s="62"/>
      <c r="J61" s="58"/>
      <c r="K61" s="62"/>
      <c r="L61" s="62"/>
      <c r="M61" s="53"/>
      <c r="N61" s="53"/>
    </row>
    <row r="62" spans="1:14" s="56" customFormat="1" x14ac:dyDescent="0.25">
      <c r="B62" s="2"/>
      <c r="C62" s="2"/>
      <c r="D62" s="2"/>
      <c r="E62" s="2"/>
      <c r="F62" s="62"/>
      <c r="G62" s="62"/>
      <c r="H62" s="62"/>
      <c r="I62" s="62"/>
      <c r="J62" s="58"/>
      <c r="K62" s="62"/>
      <c r="L62" s="62"/>
      <c r="M62" s="53"/>
      <c r="N62" s="53"/>
    </row>
  </sheetData>
  <mergeCells count="10">
    <mergeCell ref="A11:N11"/>
    <mergeCell ref="B51:N51"/>
    <mergeCell ref="B52:N52"/>
    <mergeCell ref="B54:G54"/>
    <mergeCell ref="B44:K44"/>
    <mergeCell ref="B45:K45"/>
    <mergeCell ref="B46:K46"/>
    <mergeCell ref="B47:K47"/>
    <mergeCell ref="B50:N50"/>
    <mergeCell ref="B53:C53"/>
  </mergeCells>
  <pageMargins left="0.25" right="0.25" top="0.75" bottom="0.75" header="0.3" footer="0.3"/>
  <pageSetup paperSize="8" scale="6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174E2C-B1E2-4E79-B1C1-E45F5EC81A82}">
  <sheetPr>
    <pageSetUpPr fitToPage="1"/>
  </sheetPr>
  <dimension ref="A1:N36"/>
  <sheetViews>
    <sheetView view="pageBreakPreview" zoomScale="55" zoomScaleNormal="70" zoomScaleSheetLayoutView="55" workbookViewId="0">
      <selection activeCell="S11" sqref="S11"/>
    </sheetView>
  </sheetViews>
  <sheetFormatPr defaultColWidth="9.140625" defaultRowHeight="15.75" outlineLevelRow="3" outlineLevelCol="1" x14ac:dyDescent="0.25"/>
  <cols>
    <col min="1" max="1" width="18.7109375" style="35" customWidth="1"/>
    <col min="2" max="2" width="53.28515625" style="2" customWidth="1"/>
    <col min="3" max="3" width="48.5703125" style="2" customWidth="1"/>
    <col min="4" max="4" width="20.7109375" style="2" customWidth="1"/>
    <col min="5" max="5" width="15" style="2" customWidth="1"/>
    <col min="6" max="9" width="13.42578125" style="62" customWidth="1" outlineLevel="1"/>
    <col min="10" max="10" width="23" style="58" customWidth="1"/>
    <col min="11" max="11" width="18.140625" style="62" customWidth="1"/>
    <col min="12" max="12" width="20" style="62" customWidth="1"/>
    <col min="13" max="13" width="39.7109375" style="2" customWidth="1"/>
    <col min="14" max="14" width="16.7109375" style="2" customWidth="1"/>
    <col min="15" max="16384" width="9.140625" style="35"/>
  </cols>
  <sheetData>
    <row r="1" spans="1:14" s="13" customFormat="1" x14ac:dyDescent="0.25">
      <c r="A1" s="134" t="s">
        <v>75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</row>
    <row r="2" spans="1:14" ht="16.5" thickBot="1" x14ac:dyDescent="0.3"/>
    <row r="3" spans="1:14" s="13" customFormat="1" ht="31.5" x14ac:dyDescent="0.25">
      <c r="A3" s="68" t="s">
        <v>3</v>
      </c>
      <c r="B3" s="69" t="s">
        <v>4</v>
      </c>
      <c r="C3" s="70" t="s">
        <v>5</v>
      </c>
      <c r="D3" s="71" t="s">
        <v>53</v>
      </c>
      <c r="E3" s="70" t="s">
        <v>6</v>
      </c>
      <c r="F3" s="72" t="s">
        <v>7</v>
      </c>
      <c r="G3" s="72" t="s">
        <v>8</v>
      </c>
      <c r="H3" s="72" t="s">
        <v>9</v>
      </c>
      <c r="I3" s="72" t="s">
        <v>10</v>
      </c>
      <c r="J3" s="73" t="s">
        <v>11</v>
      </c>
      <c r="K3" s="72" t="s">
        <v>12</v>
      </c>
      <c r="L3" s="72" t="s">
        <v>13</v>
      </c>
      <c r="M3" s="74" t="s">
        <v>14</v>
      </c>
      <c r="N3" s="75" t="s">
        <v>15</v>
      </c>
    </row>
    <row r="4" spans="1:14" s="20" customFormat="1" ht="36" customHeight="1" x14ac:dyDescent="0.25">
      <c r="A4" s="76" t="s">
        <v>16</v>
      </c>
      <c r="B4" s="18" t="s">
        <v>17</v>
      </c>
      <c r="C4" s="18"/>
      <c r="D4" s="18"/>
      <c r="E4" s="19"/>
      <c r="F4" s="77"/>
      <c r="G4" s="77"/>
      <c r="H4" s="77"/>
      <c r="I4" s="77"/>
      <c r="J4" s="77"/>
      <c r="K4" s="78"/>
      <c r="L4" s="78"/>
      <c r="M4" s="19"/>
      <c r="N4" s="79"/>
    </row>
    <row r="5" spans="1:14" s="20" customFormat="1" ht="19.5" customHeight="1" x14ac:dyDescent="0.25">
      <c r="A5" s="80" t="s">
        <v>54</v>
      </c>
      <c r="B5" s="81" t="s">
        <v>55</v>
      </c>
      <c r="C5" s="21"/>
      <c r="D5" s="21"/>
      <c r="E5" s="22"/>
      <c r="F5" s="82"/>
      <c r="G5" s="82"/>
      <c r="H5" s="82"/>
      <c r="I5" s="82"/>
      <c r="J5" s="82"/>
      <c r="K5" s="83"/>
      <c r="L5" s="83"/>
      <c r="M5" s="22"/>
      <c r="N5" s="84"/>
    </row>
    <row r="6" spans="1:14" s="26" customFormat="1" ht="19.5" customHeight="1" outlineLevel="1" x14ac:dyDescent="0.25">
      <c r="A6" s="85" t="s">
        <v>56</v>
      </c>
      <c r="B6" s="23" t="s">
        <v>57</v>
      </c>
      <c r="C6" s="23"/>
      <c r="D6" s="23"/>
      <c r="E6" s="24"/>
      <c r="F6" s="86"/>
      <c r="G6" s="86"/>
      <c r="H6" s="86"/>
      <c r="I6" s="86"/>
      <c r="J6" s="86"/>
      <c r="K6" s="86"/>
      <c r="L6" s="86"/>
      <c r="M6" s="25"/>
      <c r="N6" s="87"/>
    </row>
    <row r="7" spans="1:14" s="26" customFormat="1" ht="19.5" customHeight="1" outlineLevel="2" x14ac:dyDescent="0.25">
      <c r="A7" s="88" t="s">
        <v>58</v>
      </c>
      <c r="B7" s="27" t="s">
        <v>57</v>
      </c>
      <c r="C7" s="27"/>
      <c r="D7" s="27"/>
      <c r="E7" s="28"/>
      <c r="F7" s="89"/>
      <c r="G7" s="89"/>
      <c r="H7" s="89"/>
      <c r="I7" s="89"/>
      <c r="J7" s="89"/>
      <c r="K7" s="89"/>
      <c r="L7" s="89"/>
      <c r="M7" s="29"/>
      <c r="N7" s="90"/>
    </row>
    <row r="8" spans="1:14" s="26" customFormat="1" ht="19.5" customHeight="1" outlineLevel="3" x14ac:dyDescent="0.25">
      <c r="A8" s="91"/>
      <c r="B8" s="30" t="s">
        <v>18</v>
      </c>
      <c r="C8" s="30"/>
      <c r="D8" s="30"/>
      <c r="E8" s="31"/>
      <c r="F8" s="92"/>
      <c r="G8" s="92"/>
      <c r="H8" s="92"/>
      <c r="I8" s="92"/>
      <c r="J8" s="92"/>
      <c r="K8" s="92"/>
      <c r="L8" s="92"/>
      <c r="M8" s="32"/>
      <c r="N8" s="93"/>
    </row>
    <row r="9" spans="1:14" ht="39" customHeight="1" outlineLevel="3" x14ac:dyDescent="0.25">
      <c r="A9" s="94"/>
      <c r="B9" s="33" t="s">
        <v>19</v>
      </c>
      <c r="C9" s="33"/>
      <c r="D9" s="33"/>
      <c r="E9" s="34" t="s">
        <v>20</v>
      </c>
      <c r="F9" s="95">
        <v>1872</v>
      </c>
      <c r="G9" s="95">
        <v>5200</v>
      </c>
      <c r="H9" s="95">
        <v>4520</v>
      </c>
      <c r="I9" s="95">
        <v>7021</v>
      </c>
      <c r="J9" s="92">
        <f>SUM(F9:I9)</f>
        <v>18613</v>
      </c>
      <c r="K9" s="95"/>
      <c r="L9" s="95">
        <f>J9*K9</f>
        <v>0</v>
      </c>
      <c r="M9" s="145" t="s">
        <v>78</v>
      </c>
      <c r="N9" s="96"/>
    </row>
    <row r="10" spans="1:14" s="26" customFormat="1" ht="47.25" outlineLevel="1" x14ac:dyDescent="0.25">
      <c r="A10" s="85" t="s">
        <v>61</v>
      </c>
      <c r="B10" s="23" t="s">
        <v>27</v>
      </c>
      <c r="C10" s="23"/>
      <c r="D10" s="23"/>
      <c r="E10" s="24"/>
      <c r="F10" s="86"/>
      <c r="G10" s="86"/>
      <c r="H10" s="86"/>
      <c r="I10" s="86"/>
      <c r="J10" s="86"/>
      <c r="K10" s="86"/>
      <c r="L10" s="86"/>
      <c r="M10" s="25"/>
      <c r="N10" s="87"/>
    </row>
    <row r="11" spans="1:14" s="26" customFormat="1" ht="47.25" outlineLevel="2" x14ac:dyDescent="0.25">
      <c r="A11" s="88" t="s">
        <v>62</v>
      </c>
      <c r="B11" s="27" t="s">
        <v>27</v>
      </c>
      <c r="C11" s="27"/>
      <c r="D11" s="27"/>
      <c r="E11" s="28"/>
      <c r="F11" s="89"/>
      <c r="G11" s="89"/>
      <c r="H11" s="89"/>
      <c r="I11" s="89"/>
      <c r="J11" s="89"/>
      <c r="K11" s="89"/>
      <c r="L11" s="89"/>
      <c r="M11" s="29"/>
      <c r="N11" s="90"/>
    </row>
    <row r="12" spans="1:14" s="26" customFormat="1" outlineLevel="3" x14ac:dyDescent="0.25">
      <c r="A12" s="91"/>
      <c r="B12" s="30" t="s">
        <v>18</v>
      </c>
      <c r="C12" s="30"/>
      <c r="D12" s="30"/>
      <c r="E12" s="31"/>
      <c r="F12" s="92"/>
      <c r="G12" s="92"/>
      <c r="H12" s="92"/>
      <c r="I12" s="92"/>
      <c r="J12" s="92"/>
      <c r="K12" s="92"/>
      <c r="L12" s="92"/>
      <c r="M12" s="32"/>
      <c r="N12" s="93"/>
    </row>
    <row r="13" spans="1:14" s="26" customFormat="1" ht="45" customHeight="1" outlineLevel="3" x14ac:dyDescent="0.25">
      <c r="A13" s="94"/>
      <c r="B13" s="33" t="s">
        <v>28</v>
      </c>
      <c r="C13" s="33"/>
      <c r="D13" s="33"/>
      <c r="E13" s="34" t="s">
        <v>29</v>
      </c>
      <c r="F13" s="95"/>
      <c r="G13" s="95"/>
      <c r="H13" s="95"/>
      <c r="I13" s="95"/>
      <c r="J13" s="95">
        <v>1</v>
      </c>
      <c r="K13" s="95"/>
      <c r="L13" s="95">
        <f>J13*K13</f>
        <v>0</v>
      </c>
      <c r="M13" s="131" t="s">
        <v>30</v>
      </c>
      <c r="N13" s="96"/>
    </row>
    <row r="14" spans="1:14" s="26" customFormat="1" ht="18.75" outlineLevel="3" x14ac:dyDescent="0.25">
      <c r="A14" s="85" t="s">
        <v>63</v>
      </c>
      <c r="B14" s="44" t="s">
        <v>32</v>
      </c>
      <c r="C14" s="44"/>
      <c r="D14" s="44"/>
      <c r="E14" s="44"/>
      <c r="F14" s="44"/>
      <c r="G14" s="44"/>
      <c r="H14" s="44"/>
      <c r="I14" s="44"/>
      <c r="J14" s="44"/>
      <c r="K14" s="44"/>
      <c r="L14" s="44"/>
      <c r="M14" s="44"/>
      <c r="N14" s="104"/>
    </row>
    <row r="15" spans="1:14" s="26" customFormat="1" ht="18.75" outlineLevel="3" x14ac:dyDescent="0.25">
      <c r="A15" s="88" t="s">
        <v>64</v>
      </c>
      <c r="B15" s="45" t="s">
        <v>32</v>
      </c>
      <c r="C15" s="45"/>
      <c r="D15" s="45"/>
      <c r="E15" s="45"/>
      <c r="F15" s="45"/>
      <c r="G15" s="45"/>
      <c r="H15" s="45"/>
      <c r="I15" s="45"/>
      <c r="J15" s="45"/>
      <c r="K15" s="45"/>
      <c r="L15" s="89"/>
      <c r="M15" s="45"/>
      <c r="N15" s="105"/>
    </row>
    <row r="16" spans="1:14" s="26" customFormat="1" ht="18.75" outlineLevel="3" x14ac:dyDescent="0.25">
      <c r="A16" s="80"/>
      <c r="B16" s="46" t="s">
        <v>18</v>
      </c>
      <c r="C16" s="46"/>
      <c r="D16" s="46"/>
      <c r="E16" s="46"/>
      <c r="F16" s="46"/>
      <c r="G16" s="46"/>
      <c r="H16" s="46"/>
      <c r="I16" s="46"/>
      <c r="J16" s="46"/>
      <c r="K16" s="46"/>
      <c r="L16" s="92"/>
      <c r="M16" s="46"/>
      <c r="N16" s="106"/>
    </row>
    <row r="17" spans="1:14" s="26" customFormat="1" ht="41.25" customHeight="1" outlineLevel="3" x14ac:dyDescent="0.25">
      <c r="A17" s="107"/>
      <c r="B17" s="108" t="s">
        <v>32</v>
      </c>
      <c r="C17" s="108"/>
      <c r="D17" s="108"/>
      <c r="E17" s="48" t="s">
        <v>20</v>
      </c>
      <c r="F17" s="95">
        <v>117</v>
      </c>
      <c r="G17" s="95">
        <v>260</v>
      </c>
      <c r="H17" s="95">
        <v>226</v>
      </c>
      <c r="I17" s="95">
        <v>413</v>
      </c>
      <c r="J17" s="92">
        <f>SUM(F17:I17)</f>
        <v>1016</v>
      </c>
      <c r="K17" s="95"/>
      <c r="L17" s="95">
        <f>J17*K17</f>
        <v>0</v>
      </c>
      <c r="M17" s="51" t="s">
        <v>74</v>
      </c>
      <c r="N17" s="109"/>
    </row>
    <row r="18" spans="1:14" s="26" customFormat="1" ht="18.75" outlineLevel="3" x14ac:dyDescent="0.25">
      <c r="A18" s="85" t="s">
        <v>65</v>
      </c>
      <c r="B18" s="44" t="s">
        <v>33</v>
      </c>
      <c r="C18" s="44"/>
      <c r="D18" s="44"/>
      <c r="E18" s="113"/>
      <c r="F18" s="44"/>
      <c r="G18" s="44"/>
      <c r="H18" s="44"/>
      <c r="I18" s="44"/>
      <c r="J18" s="44"/>
      <c r="K18" s="44"/>
      <c r="L18" s="44"/>
      <c r="M18" s="44"/>
      <c r="N18" s="104"/>
    </row>
    <row r="19" spans="1:14" s="26" customFormat="1" ht="18.75" outlineLevel="3" x14ac:dyDescent="0.25">
      <c r="A19" s="88" t="s">
        <v>66</v>
      </c>
      <c r="B19" s="45" t="s">
        <v>33</v>
      </c>
      <c r="C19" s="45"/>
      <c r="D19" s="45"/>
      <c r="E19" s="114"/>
      <c r="F19" s="45"/>
      <c r="G19" s="45"/>
      <c r="H19" s="45"/>
      <c r="I19" s="45"/>
      <c r="J19" s="45"/>
      <c r="K19" s="45"/>
      <c r="L19" s="89"/>
      <c r="M19" s="45"/>
      <c r="N19" s="105"/>
    </row>
    <row r="20" spans="1:14" s="26" customFormat="1" ht="18.75" outlineLevel="3" x14ac:dyDescent="0.25">
      <c r="A20" s="80"/>
      <c r="B20" s="46" t="s">
        <v>18</v>
      </c>
      <c r="C20" s="46"/>
      <c r="D20" s="46"/>
      <c r="E20" s="115"/>
      <c r="F20" s="46"/>
      <c r="G20" s="46"/>
      <c r="H20" s="46"/>
      <c r="I20" s="46"/>
      <c r="J20" s="46"/>
      <c r="K20" s="46"/>
      <c r="L20" s="92"/>
      <c r="M20" s="46"/>
      <c r="N20" s="106"/>
    </row>
    <row r="21" spans="1:14" s="26" customFormat="1" ht="35.25" customHeight="1" outlineLevel="3" x14ac:dyDescent="0.25">
      <c r="A21" s="107"/>
      <c r="B21" s="47" t="s">
        <v>34</v>
      </c>
      <c r="C21" s="47"/>
      <c r="D21" s="47"/>
      <c r="E21" s="116" t="s">
        <v>35</v>
      </c>
      <c r="F21" s="47"/>
      <c r="G21" s="47"/>
      <c r="H21" s="47"/>
      <c r="I21" s="47"/>
      <c r="J21" s="50">
        <v>162.56</v>
      </c>
      <c r="K21" s="95"/>
      <c r="L21" s="95">
        <f>J21*K21</f>
        <v>0</v>
      </c>
      <c r="M21" s="51" t="s">
        <v>36</v>
      </c>
      <c r="N21" s="117"/>
    </row>
    <row r="22" spans="1:14" ht="21" customHeight="1" x14ac:dyDescent="0.25">
      <c r="A22" s="118"/>
      <c r="B22" s="136" t="s">
        <v>47</v>
      </c>
      <c r="C22" s="137"/>
      <c r="D22" s="137"/>
      <c r="E22" s="137"/>
      <c r="F22" s="137"/>
      <c r="G22" s="137"/>
      <c r="H22" s="137"/>
      <c r="I22" s="137"/>
      <c r="J22" s="137"/>
      <c r="K22" s="138"/>
      <c r="L22" s="86">
        <f>SUM(L9:L21)</f>
        <v>0</v>
      </c>
      <c r="M22" s="25"/>
      <c r="N22" s="119"/>
    </row>
    <row r="23" spans="1:14" x14ac:dyDescent="0.25">
      <c r="B23" s="4"/>
      <c r="C23" s="4"/>
      <c r="D23" s="4"/>
      <c r="M23" s="53"/>
      <c r="N23" s="54"/>
    </row>
    <row r="24" spans="1:14" x14ac:dyDescent="0.25">
      <c r="A24" s="13"/>
      <c r="B24" s="55" t="s">
        <v>40</v>
      </c>
      <c r="C24" s="15"/>
      <c r="D24" s="15"/>
      <c r="E24" s="13"/>
      <c r="F24" s="64"/>
      <c r="G24" s="64"/>
      <c r="H24" s="64"/>
      <c r="I24" s="64"/>
      <c r="J24" s="127"/>
      <c r="K24" s="64"/>
      <c r="L24" s="64"/>
      <c r="M24" s="54"/>
      <c r="N24" s="54"/>
    </row>
    <row r="25" spans="1:14" ht="52.5" customHeight="1" x14ac:dyDescent="0.25">
      <c r="A25" s="3" t="s">
        <v>31</v>
      </c>
      <c r="B25" s="135" t="s">
        <v>41</v>
      </c>
      <c r="C25" s="135"/>
      <c r="D25" s="135"/>
      <c r="E25" s="135"/>
      <c r="F25" s="135"/>
      <c r="G25" s="135"/>
      <c r="H25" s="135"/>
      <c r="I25" s="135"/>
      <c r="J25" s="135"/>
      <c r="K25" s="135"/>
      <c r="L25" s="135"/>
      <c r="M25" s="135"/>
      <c r="N25" s="135"/>
    </row>
    <row r="26" spans="1:14" s="56" customFormat="1" ht="27" customHeight="1" x14ac:dyDescent="0.25">
      <c r="A26" s="3" t="s">
        <v>31</v>
      </c>
      <c r="B26" s="135" t="s">
        <v>42</v>
      </c>
      <c r="C26" s="135"/>
      <c r="D26" s="135"/>
      <c r="E26" s="135"/>
      <c r="F26" s="135"/>
      <c r="G26" s="135"/>
      <c r="H26" s="135"/>
      <c r="I26" s="135"/>
      <c r="J26" s="135"/>
      <c r="K26" s="135"/>
      <c r="L26" s="135"/>
      <c r="M26" s="135"/>
      <c r="N26" s="135"/>
    </row>
    <row r="27" spans="1:14" s="56" customFormat="1" ht="27" customHeight="1" x14ac:dyDescent="0.25">
      <c r="A27" s="3" t="s">
        <v>31</v>
      </c>
      <c r="B27" s="135" t="s">
        <v>43</v>
      </c>
      <c r="C27" s="135"/>
      <c r="D27" s="135"/>
      <c r="E27" s="135"/>
      <c r="F27" s="135"/>
      <c r="G27" s="135"/>
      <c r="H27" s="135"/>
      <c r="I27" s="135"/>
      <c r="J27" s="135"/>
      <c r="K27" s="135"/>
      <c r="L27" s="135"/>
      <c r="M27" s="135"/>
      <c r="N27" s="135"/>
    </row>
    <row r="28" spans="1:14" s="56" customFormat="1" ht="47.25" customHeight="1" x14ac:dyDescent="0.25">
      <c r="A28" s="3" t="s">
        <v>31</v>
      </c>
      <c r="B28" s="135" t="s">
        <v>69</v>
      </c>
      <c r="C28" s="135"/>
      <c r="D28" s="135"/>
      <c r="E28" s="135"/>
      <c r="F28" s="135"/>
      <c r="G28" s="135"/>
      <c r="H28" s="62"/>
      <c r="I28" s="62"/>
      <c r="J28" s="58"/>
      <c r="K28" s="62"/>
      <c r="L28" s="62"/>
      <c r="M28" s="53"/>
      <c r="N28" s="53"/>
    </row>
    <row r="29" spans="1:14" s="56" customFormat="1" x14ac:dyDescent="0.25">
      <c r="B29" s="2"/>
      <c r="C29" s="2"/>
      <c r="D29" s="2"/>
      <c r="E29" s="2"/>
      <c r="F29" s="62"/>
      <c r="G29" s="62"/>
      <c r="H29" s="62"/>
      <c r="I29" s="62"/>
      <c r="J29" s="58"/>
      <c r="K29" s="62"/>
      <c r="L29" s="62"/>
      <c r="M29" s="53"/>
      <c r="N29" s="53"/>
    </row>
    <row r="30" spans="1:14" s="56" customFormat="1" x14ac:dyDescent="0.25">
      <c r="B30" s="2"/>
      <c r="C30" s="2"/>
      <c r="D30" s="2"/>
      <c r="E30" s="2"/>
      <c r="F30" s="62"/>
      <c r="G30" s="62"/>
      <c r="H30" s="62"/>
      <c r="I30" s="62"/>
      <c r="J30" s="58"/>
      <c r="K30" s="62"/>
      <c r="L30" s="62"/>
      <c r="M30" s="53"/>
      <c r="N30" s="53"/>
    </row>
    <row r="31" spans="1:14" s="56" customFormat="1" x14ac:dyDescent="0.25">
      <c r="B31" s="2"/>
      <c r="C31" s="2"/>
      <c r="D31" s="2"/>
      <c r="E31" s="2"/>
      <c r="F31" s="62"/>
      <c r="G31" s="62"/>
      <c r="H31" s="62"/>
      <c r="I31" s="62"/>
      <c r="J31" s="58"/>
      <c r="K31" s="62"/>
      <c r="L31" s="62"/>
      <c r="M31" s="53"/>
      <c r="N31" s="53"/>
    </row>
    <row r="32" spans="1:14" s="56" customFormat="1" x14ac:dyDescent="0.25">
      <c r="B32" s="2"/>
      <c r="C32" s="2"/>
      <c r="D32" s="2"/>
      <c r="E32" s="2"/>
      <c r="F32" s="62"/>
      <c r="G32" s="62"/>
      <c r="H32" s="62"/>
      <c r="I32" s="62"/>
      <c r="J32" s="58"/>
      <c r="K32" s="62"/>
      <c r="L32" s="62"/>
      <c r="M32" s="53"/>
      <c r="N32" s="53"/>
    </row>
    <row r="33" spans="2:14" s="56" customFormat="1" x14ac:dyDescent="0.25">
      <c r="B33" s="2"/>
      <c r="C33" s="2"/>
      <c r="D33" s="2"/>
      <c r="E33" s="2"/>
      <c r="F33" s="62"/>
      <c r="G33" s="62"/>
      <c r="H33" s="62"/>
      <c r="I33" s="62"/>
      <c r="J33" s="58"/>
      <c r="K33" s="62"/>
      <c r="L33" s="62"/>
      <c r="M33" s="53"/>
      <c r="N33" s="53"/>
    </row>
    <row r="34" spans="2:14" s="56" customFormat="1" x14ac:dyDescent="0.25">
      <c r="B34" s="2"/>
      <c r="C34" s="2"/>
      <c r="D34" s="2"/>
      <c r="E34" s="2"/>
      <c r="F34" s="62"/>
      <c r="G34" s="62"/>
      <c r="H34" s="62"/>
      <c r="I34" s="62"/>
      <c r="J34" s="58"/>
      <c r="K34" s="62"/>
      <c r="L34" s="62"/>
      <c r="M34" s="53"/>
      <c r="N34" s="53"/>
    </row>
    <row r="35" spans="2:14" s="56" customFormat="1" x14ac:dyDescent="0.25">
      <c r="B35" s="2"/>
      <c r="C35" s="2"/>
      <c r="D35" s="2"/>
      <c r="E35" s="2"/>
      <c r="F35" s="62"/>
      <c r="G35" s="62"/>
      <c r="H35" s="62"/>
      <c r="I35" s="62"/>
      <c r="J35" s="58"/>
      <c r="K35" s="62"/>
      <c r="L35" s="62"/>
      <c r="M35" s="53"/>
      <c r="N35" s="53"/>
    </row>
    <row r="36" spans="2:14" s="56" customFormat="1" x14ac:dyDescent="0.25">
      <c r="B36" s="2"/>
      <c r="C36" s="2"/>
      <c r="D36" s="2"/>
      <c r="E36" s="2"/>
      <c r="F36" s="62"/>
      <c r="G36" s="62"/>
      <c r="H36" s="62"/>
      <c r="I36" s="62"/>
      <c r="J36" s="58"/>
      <c r="K36" s="62"/>
      <c r="L36" s="62"/>
      <c r="M36" s="53"/>
      <c r="N36" s="53"/>
    </row>
  </sheetData>
  <mergeCells count="6">
    <mergeCell ref="B25:N25"/>
    <mergeCell ref="B26:N26"/>
    <mergeCell ref="B27:N27"/>
    <mergeCell ref="B28:G28"/>
    <mergeCell ref="A1:N1"/>
    <mergeCell ref="B22:K22"/>
  </mergeCells>
  <pageMargins left="0.25" right="0.25" top="0.75" bottom="0.75" header="0.3" footer="0.3"/>
  <pageSetup paperSize="8" scale="62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5E0113-94A5-4F42-96BD-832197F03F85}">
  <sheetPr>
    <pageSetUpPr fitToPage="1"/>
  </sheetPr>
  <dimension ref="A1:N28"/>
  <sheetViews>
    <sheetView view="pageBreakPreview" zoomScale="55" zoomScaleNormal="70" zoomScaleSheetLayoutView="55" workbookViewId="0">
      <selection activeCell="Q10" sqref="Q10"/>
    </sheetView>
  </sheetViews>
  <sheetFormatPr defaultColWidth="9.140625" defaultRowHeight="15.75" outlineLevelRow="3" outlineLevelCol="1" x14ac:dyDescent="0.25"/>
  <cols>
    <col min="1" max="1" width="18.7109375" style="35" customWidth="1"/>
    <col min="2" max="2" width="53.28515625" style="2" customWidth="1"/>
    <col min="3" max="3" width="48.5703125" style="2" customWidth="1"/>
    <col min="4" max="4" width="20.7109375" style="2" customWidth="1"/>
    <col min="5" max="5" width="15" style="2" customWidth="1"/>
    <col min="6" max="9" width="13.42578125" style="62" customWidth="1" outlineLevel="1"/>
    <col min="10" max="10" width="23" style="58" customWidth="1"/>
    <col min="11" max="11" width="18.140625" style="62" customWidth="1"/>
    <col min="12" max="12" width="20" style="62" customWidth="1"/>
    <col min="13" max="13" width="39.7109375" style="2" customWidth="1"/>
    <col min="14" max="14" width="16.7109375" style="2" customWidth="1"/>
    <col min="15" max="16384" width="9.140625" style="35"/>
  </cols>
  <sheetData>
    <row r="1" spans="1:14" s="13" customFormat="1" x14ac:dyDescent="0.25">
      <c r="A1" s="134" t="s">
        <v>76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</row>
    <row r="2" spans="1:14" ht="16.5" thickBot="1" x14ac:dyDescent="0.3"/>
    <row r="3" spans="1:14" s="13" customFormat="1" ht="31.5" x14ac:dyDescent="0.25">
      <c r="A3" s="68" t="s">
        <v>3</v>
      </c>
      <c r="B3" s="69" t="s">
        <v>4</v>
      </c>
      <c r="C3" s="70" t="s">
        <v>5</v>
      </c>
      <c r="D3" s="71" t="s">
        <v>53</v>
      </c>
      <c r="E3" s="70" t="s">
        <v>6</v>
      </c>
      <c r="F3" s="72" t="s">
        <v>7</v>
      </c>
      <c r="G3" s="72" t="s">
        <v>8</v>
      </c>
      <c r="H3" s="72" t="s">
        <v>9</v>
      </c>
      <c r="I3" s="72" t="s">
        <v>10</v>
      </c>
      <c r="J3" s="73" t="s">
        <v>11</v>
      </c>
      <c r="K3" s="72" t="s">
        <v>12</v>
      </c>
      <c r="L3" s="72" t="s">
        <v>13</v>
      </c>
      <c r="M3" s="74" t="s">
        <v>14</v>
      </c>
      <c r="N3" s="75" t="s">
        <v>15</v>
      </c>
    </row>
    <row r="4" spans="1:14" s="20" customFormat="1" ht="36" customHeight="1" x14ac:dyDescent="0.25">
      <c r="A4" s="76" t="s">
        <v>16</v>
      </c>
      <c r="B4" s="18" t="s">
        <v>17</v>
      </c>
      <c r="C4" s="18"/>
      <c r="D4" s="18"/>
      <c r="E4" s="19"/>
      <c r="F4" s="77"/>
      <c r="G4" s="77"/>
      <c r="H4" s="77"/>
      <c r="I4" s="77"/>
      <c r="J4" s="77"/>
      <c r="K4" s="78"/>
      <c r="L4" s="78"/>
      <c r="M4" s="19"/>
      <c r="N4" s="79"/>
    </row>
    <row r="5" spans="1:14" s="20" customFormat="1" ht="19.5" customHeight="1" x14ac:dyDescent="0.25">
      <c r="A5" s="80" t="s">
        <v>54</v>
      </c>
      <c r="B5" s="81" t="s">
        <v>55</v>
      </c>
      <c r="C5" s="21"/>
      <c r="D5" s="21"/>
      <c r="E5" s="22"/>
      <c r="F5" s="82"/>
      <c r="G5" s="82"/>
      <c r="H5" s="82"/>
      <c r="I5" s="82"/>
      <c r="J5" s="82"/>
      <c r="K5" s="83"/>
      <c r="L5" s="83"/>
      <c r="M5" s="22"/>
      <c r="N5" s="84"/>
    </row>
    <row r="6" spans="1:14" s="26" customFormat="1" ht="19.5" customHeight="1" outlineLevel="1" x14ac:dyDescent="0.25">
      <c r="A6" s="85" t="s">
        <v>56</v>
      </c>
      <c r="B6" s="23" t="s">
        <v>57</v>
      </c>
      <c r="C6" s="23"/>
      <c r="D6" s="23"/>
      <c r="E6" s="24"/>
      <c r="F6" s="86"/>
      <c r="G6" s="86"/>
      <c r="H6" s="86"/>
      <c r="I6" s="86"/>
      <c r="J6" s="86"/>
      <c r="K6" s="86"/>
      <c r="L6" s="86"/>
      <c r="M6" s="25"/>
      <c r="N6" s="87"/>
    </row>
    <row r="7" spans="1:14" s="26" customFormat="1" ht="19.5" customHeight="1" outlineLevel="2" x14ac:dyDescent="0.25">
      <c r="A7" s="88" t="s">
        <v>58</v>
      </c>
      <c r="B7" s="27" t="s">
        <v>57</v>
      </c>
      <c r="C7" s="27"/>
      <c r="D7" s="27"/>
      <c r="E7" s="28"/>
      <c r="F7" s="89"/>
      <c r="G7" s="89"/>
      <c r="H7" s="89"/>
      <c r="I7" s="89"/>
      <c r="J7" s="89"/>
      <c r="K7" s="89"/>
      <c r="L7" s="89"/>
      <c r="M7" s="29"/>
      <c r="N7" s="90"/>
    </row>
    <row r="8" spans="1:14" ht="21.75" customHeight="1" outlineLevel="3" x14ac:dyDescent="0.25">
      <c r="A8" s="97"/>
      <c r="B8" s="36" t="s">
        <v>21</v>
      </c>
      <c r="C8" s="17"/>
      <c r="D8" s="17"/>
      <c r="E8" s="37"/>
      <c r="F8" s="98"/>
      <c r="G8" s="98"/>
      <c r="H8" s="98"/>
      <c r="I8" s="98"/>
      <c r="J8" s="98"/>
      <c r="K8" s="98"/>
      <c r="L8" s="98"/>
      <c r="M8" s="38"/>
      <c r="N8" s="99"/>
    </row>
    <row r="9" spans="1:14" ht="90.75" customHeight="1" outlineLevel="3" x14ac:dyDescent="0.25">
      <c r="A9" s="97"/>
      <c r="B9" s="39" t="s">
        <v>22</v>
      </c>
      <c r="C9" s="43" t="s">
        <v>44</v>
      </c>
      <c r="D9" s="43">
        <v>8</v>
      </c>
      <c r="E9" s="40" t="s">
        <v>23</v>
      </c>
      <c r="F9" s="98">
        <v>117</v>
      </c>
      <c r="G9" s="101"/>
      <c r="H9" s="101"/>
      <c r="I9" s="101"/>
      <c r="J9" s="98">
        <f>SUM(F9:I9)</f>
        <v>117</v>
      </c>
      <c r="K9" s="101"/>
      <c r="L9" s="101">
        <f>K9*J9</f>
        <v>0</v>
      </c>
      <c r="M9" s="42" t="s">
        <v>70</v>
      </c>
      <c r="N9" s="102"/>
    </row>
    <row r="10" spans="1:14" ht="90.75" customHeight="1" outlineLevel="3" x14ac:dyDescent="0.25">
      <c r="A10" s="97"/>
      <c r="B10" s="39" t="s">
        <v>24</v>
      </c>
      <c r="C10" s="43" t="s">
        <v>46</v>
      </c>
      <c r="D10" s="43">
        <v>8</v>
      </c>
      <c r="E10" s="40" t="s">
        <v>23</v>
      </c>
      <c r="F10" s="101">
        <v>117</v>
      </c>
      <c r="G10" s="98">
        <v>260</v>
      </c>
      <c r="H10" s="101">
        <v>226</v>
      </c>
      <c r="I10" s="101"/>
      <c r="J10" s="98">
        <f>SUM(F10:I10)</f>
        <v>603</v>
      </c>
      <c r="K10" s="101"/>
      <c r="L10" s="101">
        <f t="shared" ref="L10:L12" si="0">K10*J10</f>
        <v>0</v>
      </c>
      <c r="M10" s="42" t="s">
        <v>71</v>
      </c>
      <c r="N10" s="102"/>
    </row>
    <row r="11" spans="1:14" ht="90.75" customHeight="1" outlineLevel="3" x14ac:dyDescent="0.25">
      <c r="A11" s="97"/>
      <c r="B11" s="39" t="s">
        <v>25</v>
      </c>
      <c r="C11" s="43" t="s">
        <v>45</v>
      </c>
      <c r="D11" s="43">
        <v>12</v>
      </c>
      <c r="E11" s="40" t="s">
        <v>23</v>
      </c>
      <c r="F11" s="101"/>
      <c r="G11" s="98">
        <v>260</v>
      </c>
      <c r="H11" s="98">
        <v>226</v>
      </c>
      <c r="I11" s="101">
        <v>413</v>
      </c>
      <c r="J11" s="98">
        <f>SUM(F11:I11)</f>
        <v>899</v>
      </c>
      <c r="K11" s="101"/>
      <c r="L11" s="101">
        <f t="shared" si="0"/>
        <v>0</v>
      </c>
      <c r="M11" s="42" t="s">
        <v>72</v>
      </c>
      <c r="N11" s="102"/>
    </row>
    <row r="12" spans="1:14" ht="90.75" customHeight="1" outlineLevel="3" x14ac:dyDescent="0.25">
      <c r="A12" s="97"/>
      <c r="B12" s="39" t="s">
        <v>26</v>
      </c>
      <c r="C12" s="43" t="s">
        <v>49</v>
      </c>
      <c r="D12" s="43">
        <v>5</v>
      </c>
      <c r="E12" s="40" t="s">
        <v>23</v>
      </c>
      <c r="F12" s="101"/>
      <c r="G12" s="101"/>
      <c r="H12" s="98"/>
      <c r="I12" s="101">
        <v>413</v>
      </c>
      <c r="J12" s="98">
        <f>SUM(F12:I12)</f>
        <v>413</v>
      </c>
      <c r="K12" s="101"/>
      <c r="L12" s="101">
        <f t="shared" si="0"/>
        <v>0</v>
      </c>
      <c r="M12" s="42" t="s">
        <v>73</v>
      </c>
      <c r="N12" s="102"/>
    </row>
    <row r="13" spans="1:14" ht="36" customHeight="1" outlineLevel="3" x14ac:dyDescent="0.25">
      <c r="A13" s="128"/>
      <c r="B13" s="132" t="s">
        <v>59</v>
      </c>
      <c r="C13" s="133" t="s">
        <v>60</v>
      </c>
      <c r="D13" s="129"/>
      <c r="E13" s="100" t="s">
        <v>23</v>
      </c>
      <c r="F13" s="101"/>
      <c r="G13" s="101"/>
      <c r="H13" s="101"/>
      <c r="I13" s="101"/>
      <c r="J13" s="98">
        <v>82</v>
      </c>
      <c r="K13" s="101"/>
      <c r="L13" s="101">
        <f>K13*J13</f>
        <v>0</v>
      </c>
      <c r="M13" s="38"/>
      <c r="N13" s="102"/>
    </row>
    <row r="14" spans="1:14" ht="21" customHeight="1" x14ac:dyDescent="0.25">
      <c r="A14" s="118"/>
      <c r="B14" s="136" t="s">
        <v>48</v>
      </c>
      <c r="C14" s="137"/>
      <c r="D14" s="137"/>
      <c r="E14" s="137"/>
      <c r="F14" s="137"/>
      <c r="G14" s="137"/>
      <c r="H14" s="137"/>
      <c r="I14" s="137"/>
      <c r="J14" s="137"/>
      <c r="K14" s="138"/>
      <c r="L14" s="86">
        <f>SUM(L9:L13)</f>
        <v>0</v>
      </c>
      <c r="M14" s="25"/>
      <c r="N14" s="119"/>
    </row>
    <row r="15" spans="1:14" x14ac:dyDescent="0.25">
      <c r="B15" s="4"/>
      <c r="C15" s="4"/>
      <c r="D15" s="4"/>
      <c r="M15" s="53"/>
      <c r="N15" s="54"/>
    </row>
    <row r="16" spans="1:14" x14ac:dyDescent="0.25">
      <c r="A16" s="13"/>
      <c r="B16" s="55" t="s">
        <v>40</v>
      </c>
      <c r="C16" s="15"/>
      <c r="D16" s="15"/>
      <c r="E16" s="13"/>
      <c r="F16" s="64"/>
      <c r="G16" s="64"/>
      <c r="H16" s="64"/>
      <c r="I16" s="64"/>
      <c r="J16" s="127"/>
      <c r="K16" s="64"/>
      <c r="L16" s="64"/>
      <c r="M16" s="54"/>
      <c r="N16" s="54"/>
    </row>
    <row r="17" spans="1:14" ht="52.5" customHeight="1" x14ac:dyDescent="0.25">
      <c r="A17" s="3" t="s">
        <v>31</v>
      </c>
      <c r="B17" s="135" t="s">
        <v>41</v>
      </c>
      <c r="C17" s="135"/>
      <c r="D17" s="135"/>
      <c r="E17" s="135"/>
      <c r="F17" s="135"/>
      <c r="G17" s="135"/>
      <c r="H17" s="135"/>
      <c r="I17" s="135"/>
      <c r="J17" s="135"/>
      <c r="K17" s="135"/>
      <c r="L17" s="135"/>
      <c r="M17" s="135"/>
      <c r="N17" s="135"/>
    </row>
    <row r="18" spans="1:14" s="56" customFormat="1" ht="27" customHeight="1" x14ac:dyDescent="0.25">
      <c r="A18" s="3" t="s">
        <v>31</v>
      </c>
      <c r="B18" s="135" t="s">
        <v>42</v>
      </c>
      <c r="C18" s="135"/>
      <c r="D18" s="135"/>
      <c r="E18" s="135"/>
      <c r="F18" s="135"/>
      <c r="G18" s="135"/>
      <c r="H18" s="135"/>
      <c r="I18" s="135"/>
      <c r="J18" s="135"/>
      <c r="K18" s="135"/>
      <c r="L18" s="135"/>
      <c r="M18" s="135"/>
      <c r="N18" s="135"/>
    </row>
    <row r="19" spans="1:14" s="56" customFormat="1" ht="27" customHeight="1" x14ac:dyDescent="0.25">
      <c r="A19" s="3" t="s">
        <v>31</v>
      </c>
      <c r="B19" s="135" t="s">
        <v>43</v>
      </c>
      <c r="C19" s="135"/>
      <c r="D19" s="135"/>
      <c r="E19" s="135"/>
      <c r="F19" s="135"/>
      <c r="G19" s="135"/>
      <c r="H19" s="135"/>
      <c r="I19" s="135"/>
      <c r="J19" s="135"/>
      <c r="K19" s="135"/>
      <c r="L19" s="135"/>
      <c r="M19" s="135"/>
      <c r="N19" s="135"/>
    </row>
    <row r="20" spans="1:14" s="56" customFormat="1" ht="47.25" customHeight="1" x14ac:dyDescent="0.25">
      <c r="A20" s="3" t="s">
        <v>31</v>
      </c>
      <c r="B20" s="135" t="s">
        <v>69</v>
      </c>
      <c r="C20" s="135"/>
      <c r="D20" s="135"/>
      <c r="E20" s="135"/>
      <c r="F20" s="135"/>
      <c r="G20" s="135"/>
      <c r="H20" s="62"/>
      <c r="I20" s="62"/>
      <c r="J20" s="58"/>
      <c r="K20" s="62"/>
      <c r="L20" s="62"/>
      <c r="M20" s="53"/>
      <c r="N20" s="53"/>
    </row>
    <row r="21" spans="1:14" s="56" customFormat="1" x14ac:dyDescent="0.25">
      <c r="B21" s="2"/>
      <c r="C21" s="2"/>
      <c r="D21" s="2"/>
      <c r="E21" s="2"/>
      <c r="F21" s="62"/>
      <c r="G21" s="62"/>
      <c r="H21" s="62"/>
      <c r="I21" s="62"/>
      <c r="J21" s="58"/>
      <c r="K21" s="62"/>
      <c r="L21" s="62"/>
      <c r="M21" s="53"/>
      <c r="N21" s="53"/>
    </row>
    <row r="22" spans="1:14" s="56" customFormat="1" x14ac:dyDescent="0.25">
      <c r="B22" s="2"/>
      <c r="C22" s="2"/>
      <c r="D22" s="2"/>
      <c r="E22" s="2"/>
      <c r="F22" s="62"/>
      <c r="G22" s="62"/>
      <c r="H22" s="62"/>
      <c r="I22" s="62"/>
      <c r="J22" s="58"/>
      <c r="K22" s="62"/>
      <c r="L22" s="62"/>
      <c r="M22" s="53"/>
      <c r="N22" s="53"/>
    </row>
    <row r="23" spans="1:14" s="56" customFormat="1" x14ac:dyDescent="0.25">
      <c r="B23" s="2"/>
      <c r="C23" s="2"/>
      <c r="D23" s="2"/>
      <c r="E23" s="2"/>
      <c r="F23" s="62"/>
      <c r="G23" s="62"/>
      <c r="H23" s="62"/>
      <c r="I23" s="62"/>
      <c r="J23" s="58"/>
      <c r="K23" s="62"/>
      <c r="L23" s="62"/>
      <c r="M23" s="53"/>
      <c r="N23" s="53"/>
    </row>
    <row r="24" spans="1:14" s="56" customFormat="1" x14ac:dyDescent="0.25">
      <c r="B24" s="2"/>
      <c r="C24" s="2"/>
      <c r="D24" s="2"/>
      <c r="E24" s="2"/>
      <c r="F24" s="62"/>
      <c r="G24" s="62"/>
      <c r="H24" s="62"/>
      <c r="I24" s="62"/>
      <c r="J24" s="58"/>
      <c r="K24" s="62"/>
      <c r="L24" s="62"/>
      <c r="M24" s="53"/>
      <c r="N24" s="53"/>
    </row>
    <row r="25" spans="1:14" s="56" customFormat="1" x14ac:dyDescent="0.25">
      <c r="B25" s="2"/>
      <c r="C25" s="2"/>
      <c r="D25" s="2"/>
      <c r="E25" s="2"/>
      <c r="F25" s="62"/>
      <c r="G25" s="62"/>
      <c r="H25" s="62"/>
      <c r="I25" s="62"/>
      <c r="J25" s="58"/>
      <c r="K25" s="62"/>
      <c r="L25" s="62"/>
      <c r="M25" s="53"/>
      <c r="N25" s="53"/>
    </row>
    <row r="26" spans="1:14" s="56" customFormat="1" x14ac:dyDescent="0.25">
      <c r="B26" s="2"/>
      <c r="C26" s="2"/>
      <c r="D26" s="2"/>
      <c r="E26" s="2"/>
      <c r="F26" s="62"/>
      <c r="G26" s="62"/>
      <c r="H26" s="62"/>
      <c r="I26" s="62"/>
      <c r="J26" s="58"/>
      <c r="K26" s="62"/>
      <c r="L26" s="62"/>
      <c r="M26" s="53"/>
      <c r="N26" s="53"/>
    </row>
    <row r="27" spans="1:14" s="56" customFormat="1" x14ac:dyDescent="0.25">
      <c r="B27" s="2"/>
      <c r="C27" s="2"/>
      <c r="D27" s="2"/>
      <c r="E27" s="2"/>
      <c r="F27" s="62"/>
      <c r="G27" s="62"/>
      <c r="H27" s="62"/>
      <c r="I27" s="62"/>
      <c r="J27" s="58"/>
      <c r="K27" s="62"/>
      <c r="L27" s="62"/>
      <c r="M27" s="53"/>
      <c r="N27" s="53"/>
    </row>
    <row r="28" spans="1:14" s="56" customFormat="1" x14ac:dyDescent="0.25">
      <c r="B28" s="2"/>
      <c r="C28" s="2"/>
      <c r="D28" s="2"/>
      <c r="E28" s="2"/>
      <c r="F28" s="62"/>
      <c r="G28" s="62"/>
      <c r="H28" s="62"/>
      <c r="I28" s="62"/>
      <c r="J28" s="58"/>
      <c r="K28" s="62"/>
      <c r="L28" s="62"/>
      <c r="M28" s="53"/>
      <c r="N28" s="53"/>
    </row>
  </sheetData>
  <mergeCells count="6">
    <mergeCell ref="B17:N17"/>
    <mergeCell ref="B18:N18"/>
    <mergeCell ref="B19:N19"/>
    <mergeCell ref="B20:G20"/>
    <mergeCell ref="A1:N1"/>
    <mergeCell ref="B14:K14"/>
  </mergeCells>
  <pageMargins left="0.25" right="0.25" top="0.75" bottom="0.75" header="0.3" footer="0.3"/>
  <pageSetup paperSize="8" scale="6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ГП-77.1</vt:lpstr>
      <vt:lpstr>работы</vt:lpstr>
      <vt:lpstr>материалы</vt:lpstr>
      <vt:lpstr>'ГП-77.1'!Область_печати</vt:lpstr>
      <vt:lpstr>материалы!Область_печати</vt:lpstr>
      <vt:lpstr>работы!Область_печати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Дубейко Марина Викторовна</dc:creator>
  <cp:lastModifiedBy>Дубейко Марина Викторовна</cp:lastModifiedBy>
  <dcterms:created xsi:type="dcterms:W3CDTF">2015-06-05T18:19:34Z</dcterms:created>
  <dcterms:modified xsi:type="dcterms:W3CDTF">2026-08-28T11:08:13Z</dcterms:modified>
</cp:coreProperties>
</file>