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426"/>
  <workbookPr/>
  <mc:AlternateContent xmlns:mc="http://schemas.openxmlformats.org/markup-compatibility/2006">
    <mc:Choice Requires="x15">
      <x15ac:absPath xmlns:x15ac="http://schemas.microsoft.com/office/spreadsheetml/2010/11/ac" url="R:\Департамент закупок\Тендера СМР\Преображенский\7 квартал Преображенский\Автополив\ЛСР\"/>
    </mc:Choice>
  </mc:AlternateContent>
  <xr:revisionPtr revIDLastSave="0" documentId="13_ncr:1_{F581BE56-E2DF-4BB7-803C-E7A2D088D473}" xr6:coauthVersionLast="47" xr6:coauthVersionMax="47" xr10:uidLastSave="{00000000-0000-0000-0000-000000000000}"/>
  <bookViews>
    <workbookView xWindow="-120" yWindow="-120" windowWidth="29040" windowHeight="15840" tabRatio="806" firstSheet="1" activeTab="1" xr2:uid="{00000000-000D-0000-FFFF-FFFF00000000}"/>
  </bookViews>
  <sheets>
    <sheet name="Лист1" sheetId="5" state="hidden" r:id="rId1"/>
    <sheet name="ЛСР 12.07" sheetId="1" r:id="rId2"/>
    <sheet name="Работы" sheetId="6" r:id="rId3"/>
    <sheet name="Материалы" sheetId="7" r:id="rId4"/>
  </sheets>
  <externalReferences>
    <externalReference r:id="rId5"/>
  </externalReferences>
  <definedNames>
    <definedName name="_xlnm._FilterDatabase" localSheetId="1" hidden="1">'ЛСР 12.07'!$A$12:$L$131</definedName>
    <definedName name="_xlnm.Print_Area" localSheetId="1">'ЛСР 12.07'!$A$54:$J$170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136" i="1" l="1"/>
  <c r="I135" i="1"/>
  <c r="I134" i="1"/>
  <c r="I133" i="1"/>
  <c r="I132" i="1"/>
  <c r="I130" i="1"/>
  <c r="I129" i="1"/>
  <c r="I128" i="1"/>
  <c r="I127" i="1"/>
  <c r="I126" i="1"/>
  <c r="I125" i="1"/>
  <c r="I124" i="1"/>
  <c r="I123" i="1"/>
  <c r="I122" i="1"/>
  <c r="I121" i="1"/>
  <c r="I120" i="1"/>
  <c r="I112" i="1"/>
  <c r="I111" i="1"/>
  <c r="I110" i="1"/>
  <c r="I109" i="1"/>
  <c r="I108" i="1"/>
  <c r="I107" i="1"/>
  <c r="I106" i="1"/>
  <c r="I105" i="1"/>
  <c r="I104" i="1"/>
  <c r="I103" i="1"/>
  <c r="I102" i="1"/>
  <c r="I101" i="1"/>
  <c r="I100" i="1"/>
  <c r="I99" i="1"/>
  <c r="I98" i="1"/>
  <c r="I97" i="1"/>
  <c r="I96" i="1"/>
  <c r="I95" i="1"/>
  <c r="I94" i="1"/>
  <c r="I93" i="1"/>
  <c r="I92" i="1"/>
  <c r="I91" i="1"/>
  <c r="I90" i="1"/>
  <c r="I89" i="1"/>
  <c r="I88" i="1"/>
  <c r="I87" i="1"/>
  <c r="I86" i="1"/>
  <c r="I85" i="1"/>
  <c r="I84" i="1"/>
  <c r="I83" i="1"/>
  <c r="I82" i="1"/>
  <c r="I74" i="7"/>
  <c r="I75" i="7"/>
  <c r="I76" i="7"/>
  <c r="I77" i="7"/>
  <c r="I78" i="7"/>
  <c r="I79" i="7"/>
  <c r="I80" i="7"/>
  <c r="I81" i="7"/>
  <c r="I82" i="7"/>
  <c r="I83" i="7"/>
  <c r="I84" i="7"/>
  <c r="I85" i="7"/>
  <c r="I86" i="7"/>
  <c r="I87" i="7"/>
  <c r="I88" i="7"/>
  <c r="I89" i="7"/>
  <c r="I90" i="7"/>
  <c r="I91" i="7"/>
  <c r="I92" i="7"/>
  <c r="I93" i="7"/>
  <c r="I94" i="7"/>
  <c r="I95" i="7"/>
  <c r="I96" i="7"/>
  <c r="I97" i="7"/>
  <c r="I98" i="7"/>
  <c r="I99" i="7"/>
  <c r="I100" i="7"/>
  <c r="I101" i="7"/>
  <c r="I102" i="7"/>
  <c r="I103" i="7"/>
  <c r="I104" i="7"/>
  <c r="I147" i="1" l="1"/>
  <c r="J147" i="1" s="1"/>
  <c r="I146" i="1"/>
  <c r="J146" i="1" s="1"/>
  <c r="I31" i="6"/>
  <c r="I30" i="6"/>
  <c r="I29" i="6" s="1"/>
  <c r="J149" i="1"/>
  <c r="J148" i="1"/>
  <c r="J145" i="1" l="1"/>
  <c r="J144" i="1" s="1"/>
  <c r="I21" i="7" l="1"/>
  <c r="I22" i="7"/>
  <c r="I23" i="7"/>
  <c r="I24" i="7"/>
  <c r="I25" i="7"/>
  <c r="I26" i="7"/>
  <c r="I27" i="7"/>
  <c r="I28" i="7"/>
  <c r="I29" i="7"/>
  <c r="I30" i="7"/>
  <c r="I31" i="7"/>
  <c r="I32" i="7"/>
  <c r="I33" i="7"/>
  <c r="I34" i="7"/>
  <c r="I35" i="7"/>
  <c r="I36" i="7"/>
  <c r="I37" i="7"/>
  <c r="I38" i="7"/>
  <c r="I39" i="7"/>
  <c r="I40" i="7"/>
  <c r="I41" i="7"/>
  <c r="I42" i="7"/>
  <c r="I43" i="7"/>
  <c r="I44" i="7"/>
  <c r="I45" i="7"/>
  <c r="I46" i="7"/>
  <c r="I47" i="7"/>
  <c r="I48" i="7"/>
  <c r="I49" i="7"/>
  <c r="I50" i="7"/>
  <c r="I51" i="7"/>
  <c r="I52" i="7"/>
  <c r="I53" i="7"/>
  <c r="I54" i="7"/>
  <c r="I55" i="7"/>
  <c r="I56" i="7"/>
  <c r="I57" i="7"/>
  <c r="I58" i="7"/>
  <c r="I59" i="7"/>
  <c r="I60" i="7"/>
  <c r="I61" i="7"/>
  <c r="I62" i="7"/>
  <c r="I63" i="7"/>
  <c r="I64" i="7"/>
  <c r="I65" i="7"/>
  <c r="I66" i="7"/>
  <c r="J136" i="1"/>
  <c r="J135" i="1"/>
  <c r="J134" i="1"/>
  <c r="J133" i="1"/>
  <c r="J132" i="1"/>
  <c r="I38" i="1"/>
  <c r="I39" i="1"/>
  <c r="I40" i="1"/>
  <c r="I41" i="1"/>
  <c r="I42" i="1"/>
  <c r="I43" i="1"/>
  <c r="I44" i="1"/>
  <c r="I45" i="1"/>
  <c r="I46" i="1"/>
  <c r="I47" i="1"/>
  <c r="I48" i="1"/>
  <c r="I49" i="1"/>
  <c r="I50" i="1"/>
  <c r="I51" i="1"/>
  <c r="I52" i="1"/>
  <c r="I53" i="1"/>
  <c r="I54" i="1"/>
  <c r="I55" i="1"/>
  <c r="I56" i="1"/>
  <c r="I57" i="1"/>
  <c r="I58" i="1"/>
  <c r="I59" i="1"/>
  <c r="I60" i="1"/>
  <c r="I61" i="1"/>
  <c r="I62" i="1"/>
  <c r="I63" i="1"/>
  <c r="I64" i="1"/>
  <c r="I65" i="1"/>
  <c r="I66" i="1"/>
  <c r="I67" i="1"/>
  <c r="I68" i="1"/>
  <c r="I69" i="1"/>
  <c r="I70" i="1"/>
  <c r="I71" i="1"/>
  <c r="I72" i="1"/>
  <c r="I73" i="1"/>
  <c r="I74" i="1"/>
  <c r="I75" i="1"/>
  <c r="I76" i="1"/>
  <c r="I77" i="1"/>
  <c r="I78" i="1"/>
  <c r="I79" i="1"/>
  <c r="I80" i="1"/>
  <c r="I37" i="1"/>
  <c r="I31" i="1"/>
  <c r="I30" i="1"/>
  <c r="I29" i="1"/>
  <c r="I28" i="1"/>
  <c r="I27" i="1"/>
  <c r="I26" i="1"/>
  <c r="I140" i="1"/>
  <c r="I118" i="1"/>
  <c r="I117" i="1"/>
  <c r="I116" i="1"/>
  <c r="I35" i="1"/>
  <c r="I24" i="1"/>
  <c r="J24" i="1" s="1"/>
  <c r="I23" i="1"/>
  <c r="I22" i="1"/>
  <c r="I21" i="1"/>
  <c r="I20" i="1"/>
  <c r="I19" i="1"/>
  <c r="I18" i="1"/>
  <c r="H23" i="1"/>
  <c r="H22" i="1"/>
  <c r="H21" i="1"/>
  <c r="H20" i="1"/>
  <c r="H19" i="1"/>
  <c r="H18" i="1"/>
  <c r="I124" i="7"/>
  <c r="I123" i="7"/>
  <c r="I122" i="7"/>
  <c r="I121" i="7"/>
  <c r="I119" i="7"/>
  <c r="I118" i="7"/>
  <c r="I117" i="7"/>
  <c r="I116" i="7"/>
  <c r="I115" i="7"/>
  <c r="I114" i="7"/>
  <c r="I113" i="7"/>
  <c r="I112" i="7"/>
  <c r="I111" i="7"/>
  <c r="I110" i="7"/>
  <c r="I109" i="7"/>
  <c r="I108" i="7"/>
  <c r="I73" i="7"/>
  <c r="I72" i="7"/>
  <c r="I71" i="7"/>
  <c r="I70" i="7"/>
  <c r="I69" i="7"/>
  <c r="I68" i="7"/>
  <c r="I67" i="7"/>
  <c r="I20" i="7"/>
  <c r="I16" i="7"/>
  <c r="I15" i="7"/>
  <c r="I14" i="7"/>
  <c r="I13" i="7"/>
  <c r="I12" i="7"/>
  <c r="I11" i="7"/>
  <c r="I26" i="6"/>
  <c r="I25" i="6" s="1"/>
  <c r="I23" i="6"/>
  <c r="I22" i="6"/>
  <c r="I21" i="6"/>
  <c r="I18" i="6"/>
  <c r="I17" i="6" s="1"/>
  <c r="I15" i="6"/>
  <c r="I14" i="6"/>
  <c r="I13" i="6"/>
  <c r="I12" i="6"/>
  <c r="I11" i="6"/>
  <c r="I10" i="6"/>
  <c r="I9" i="6"/>
  <c r="I20" i="6" l="1"/>
  <c r="I120" i="7"/>
  <c r="J131" i="1"/>
  <c r="I10" i="7"/>
  <c r="I19" i="7"/>
  <c r="I8" i="6"/>
  <c r="I107" i="7"/>
  <c r="I32" i="6" l="1"/>
  <c r="I33" i="6" s="1"/>
  <c r="I125" i="7"/>
  <c r="I126" i="7" s="1"/>
  <c r="J69" i="1" l="1"/>
  <c r="J68" i="1"/>
  <c r="J67" i="1"/>
  <c r="J71" i="1"/>
  <c r="J72" i="1"/>
  <c r="J43" i="1"/>
  <c r="J42" i="1"/>
  <c r="F123" i="5"/>
  <c r="J70" i="1"/>
  <c r="F124" i="5" l="1"/>
  <c r="J142" i="1"/>
  <c r="J141" i="1"/>
  <c r="J140" i="1"/>
  <c r="J139" i="1" s="1"/>
  <c r="J138" i="1" l="1"/>
  <c r="J122" i="1"/>
  <c r="J123" i="1"/>
  <c r="J124" i="1"/>
  <c r="J125" i="1"/>
  <c r="J126" i="1"/>
  <c r="J127" i="1"/>
  <c r="J128" i="1"/>
  <c r="J129" i="1"/>
  <c r="J130" i="1"/>
  <c r="J121" i="1"/>
  <c r="J120" i="1"/>
  <c r="J118" i="1"/>
  <c r="J117" i="1"/>
  <c r="J116" i="1"/>
  <c r="J53" i="1"/>
  <c r="J52" i="1"/>
  <c r="J51" i="1"/>
  <c r="J50" i="1"/>
  <c r="J49" i="1"/>
  <c r="J48" i="1"/>
  <c r="J47" i="1"/>
  <c r="J46" i="1"/>
  <c r="J45" i="1"/>
  <c r="J44" i="1"/>
  <c r="J41" i="1"/>
  <c r="J40" i="1"/>
  <c r="J39" i="1"/>
  <c r="J38" i="1"/>
  <c r="J37" i="1"/>
  <c r="J35" i="1"/>
  <c r="J27" i="1"/>
  <c r="J28" i="1"/>
  <c r="J26" i="1"/>
  <c r="J20" i="1"/>
  <c r="J19" i="1"/>
  <c r="J18" i="1"/>
  <c r="J119" i="1" l="1"/>
  <c r="J115" i="1"/>
  <c r="J34" i="1"/>
  <c r="J114" i="1" l="1"/>
  <c r="J80" i="1"/>
  <c r="J61" i="1" l="1"/>
  <c r="J60" i="1"/>
  <c r="J59" i="1"/>
  <c r="J58" i="1"/>
  <c r="J57" i="1"/>
  <c r="J56" i="1"/>
  <c r="J79" i="1"/>
  <c r="J78" i="1"/>
  <c r="J77" i="1"/>
  <c r="J76" i="1"/>
  <c r="J66" i="1"/>
  <c r="J65" i="1"/>
  <c r="J64" i="1"/>
  <c r="J75" i="1"/>
  <c r="J74" i="1"/>
  <c r="J73" i="1"/>
  <c r="J55" i="1"/>
  <c r="J54" i="1"/>
  <c r="J63" i="1" l="1"/>
  <c r="J62" i="1"/>
  <c r="J29" i="1" l="1"/>
  <c r="J21" i="1"/>
  <c r="J30" i="1"/>
  <c r="J22" i="1"/>
  <c r="J31" i="1"/>
  <c r="J23" i="1"/>
  <c r="J17" i="1" l="1"/>
  <c r="J151" i="1" s="1"/>
  <c r="J25" i="1"/>
  <c r="J16" i="1" l="1"/>
  <c r="J92" i="1"/>
  <c r="J99" i="1"/>
  <c r="J104" i="1"/>
  <c r="J108" i="1"/>
  <c r="J87" i="1"/>
  <c r="J98" i="1"/>
  <c r="J105" i="1"/>
  <c r="J94" i="1"/>
  <c r="J85" i="1"/>
  <c r="J100" i="1"/>
  <c r="J112" i="1"/>
  <c r="J88" i="1"/>
  <c r="J83" i="1"/>
  <c r="J86" i="1"/>
  <c r="J96" i="1"/>
  <c r="J93" i="1"/>
  <c r="J107" i="1"/>
  <c r="J111" i="1"/>
  <c r="J106" i="1"/>
  <c r="J97" i="1"/>
  <c r="J89" i="1"/>
  <c r="J90" i="1"/>
  <c r="J110" i="1"/>
  <c r="J109" i="1"/>
  <c r="J153" i="1"/>
  <c r="J150" i="1"/>
  <c r="J152" i="1"/>
  <c r="J101" i="1"/>
  <c r="J102" i="1"/>
  <c r="J82" i="1"/>
  <c r="J81" i="1"/>
  <c r="J36" i="1"/>
  <c r="J33" i="1"/>
  <c r="J91" i="1"/>
  <c r="J84" i="1"/>
  <c r="J95" i="1"/>
  <c r="J103" i="1"/>
</calcChain>
</file>

<file path=xl/sharedStrings.xml><?xml version="1.0" encoding="utf-8"?>
<sst xmlns="http://schemas.openxmlformats.org/spreadsheetml/2006/main" count="978" uniqueCount="335">
  <si>
    <t>№</t>
  </si>
  <si>
    <t>Наименование</t>
  </si>
  <si>
    <t>Ед.изм.</t>
  </si>
  <si>
    <t>Кол-во</t>
  </si>
  <si>
    <t>Стоимость</t>
  </si>
  <si>
    <t>Цена за ед.изм.</t>
  </si>
  <si>
    <t>шт.</t>
  </si>
  <si>
    <t>Итого стоимость работ:</t>
  </si>
  <si>
    <t>НДС:</t>
  </si>
  <si>
    <t>нет</t>
  </si>
  <si>
    <t>Устройство системы автополива</t>
  </si>
  <si>
    <t>компл.</t>
  </si>
  <si>
    <t>Материалы:</t>
  </si>
  <si>
    <t>Пусковой комплект микроорошения XCZ-100-PRF, 1"</t>
  </si>
  <si>
    <t xml:space="preserve">Штуцер XFF соединительный 17 мм-17мм </t>
  </si>
  <si>
    <t>Штуцер XFF угловой 17 мм- 17 мм</t>
  </si>
  <si>
    <t>Штуцер XFF тройник  17 мм- 17 мм- 17 мм</t>
  </si>
  <si>
    <t>Переходник XFF прямой 1/2" НР - 17 мм</t>
  </si>
  <si>
    <t>Тройник XFF переходной 17 мм-1/2" НР- 17 мм</t>
  </si>
  <si>
    <t xml:space="preserve">Стойка держатель для шланга 12-16 мм </t>
  </si>
  <si>
    <t>Концевая заглушка 700-CF-22</t>
  </si>
  <si>
    <t>Распылитель 1804 (высота штока 10 см)</t>
  </si>
  <si>
    <t>Форсунка HE-VAN 8 (радиус от 1.8 до 2.4м) (зеленая)</t>
  </si>
  <si>
    <t>Форсунка HE-VAN 10 (радиус от 2.1 до 3.1м) (синяя)</t>
  </si>
  <si>
    <t>Штуцер резьбовой угол SBE-050 1/2"</t>
  </si>
  <si>
    <t>Тройник для э/м клапанов MTT-100 (1"HP/1"HP/1"BP)</t>
  </si>
  <si>
    <t xml:space="preserve">Бокс со встроенным краном 3/4" BP VBA17186 </t>
  </si>
  <si>
    <t>Муфта НР 40X1"</t>
  </si>
  <si>
    <t>Тройник 90° 25</t>
  </si>
  <si>
    <t>Тройник 90° 40</t>
  </si>
  <si>
    <t>Отвод 90° 25</t>
  </si>
  <si>
    <t>Отвод 90° 32</t>
  </si>
  <si>
    <t>Отвод 90° 40</t>
  </si>
  <si>
    <t>Тройник 90° ВР 25X1"</t>
  </si>
  <si>
    <t>Тройник 90° редукц. 32X25X32</t>
  </si>
  <si>
    <t xml:space="preserve">Тройник 90° переход. 25X32X25 </t>
  </si>
  <si>
    <t>Муфта соед. 25</t>
  </si>
  <si>
    <t>Муфта соед. 32</t>
  </si>
  <si>
    <t>Муфта соед. 40</t>
  </si>
  <si>
    <t>Трубы ПНД и электрокабель</t>
  </si>
  <si>
    <t>Труба 25 (1m) ПЭ-100 SDR 13,6</t>
  </si>
  <si>
    <t>Труба 40 (1m) ПЭ-100 SDR 13,6</t>
  </si>
  <si>
    <t>Труба 32 (1m) ПЭ-100 SDR 13,6</t>
  </si>
  <si>
    <t>Оборудование водоподготовки</t>
  </si>
  <si>
    <t>Радиомодем импульсный ВТ-100</t>
  </si>
  <si>
    <t>Работы</t>
  </si>
  <si>
    <t xml:space="preserve">Расходный материал + монтажные аксессуары </t>
  </si>
  <si>
    <t xml:space="preserve">ООО "ТЗ "ЭНКО" </t>
  </si>
  <si>
    <t xml:space="preserve">Генеральный директор </t>
  </si>
  <si>
    <t>Всего стоимость, без НДС:</t>
  </si>
  <si>
    <t>ПОДРЯДЧИК:</t>
  </si>
  <si>
    <t xml:space="preserve">ЗАКАЗЧИК: </t>
  </si>
  <si>
    <t xml:space="preserve">ТЕХ. ЗАКАЗЧИК: </t>
  </si>
  <si>
    <t>Сметный расчет №3</t>
  </si>
  <si>
    <t>Форсунка 15SST (Боковая сторона) (1.2мx9.2 м)</t>
  </si>
  <si>
    <t>Форсунка 15LCS (Левый угол) (1.2мx4.6 м)</t>
  </si>
  <si>
    <t>Форсунка 15RCS (Правый угол) (1.2мx4.6 м)</t>
  </si>
  <si>
    <t>Коннектор быстрого соед.WC20 для пров. 3*4мм (DBRY20)</t>
  </si>
  <si>
    <t>Датчик дождя RSD-Bex</t>
  </si>
  <si>
    <t>Тройник 90° переход. 32X40X32</t>
  </si>
  <si>
    <t>Шкаф автоматики</t>
  </si>
  <si>
    <t>Врезка в магистральный трубопровод</t>
  </si>
  <si>
    <t>Система защиты от протечек</t>
  </si>
  <si>
    <t>Установочный присоединительный комплект</t>
  </si>
  <si>
    <t>м.</t>
  </si>
  <si>
    <t>ПРИМЕЧАНИЕ:</t>
  </si>
  <si>
    <t>1. В стоимость строительно-монтажных работ входит стоимость по получению акта на проверку пожарного водопровода на водоотдачу</t>
  </si>
  <si>
    <t xml:space="preserve">*Стоимость строительно-монтажных работ (СМР) учитывает прямые затраты, накладные расходы, сметную прибыль,затраты на все второстепенные, сопутсвующие (расходные) материалы и работы необходимые для осуществления полного комплекса работ, включая затраты: на мобилизацию, аренду и эксплуатацию всех необходимых механизмов, оборудования и инструментов, бытовых помещений и биотуалетов; выполнение сопутствующих работ;  вывоз мусора; налоги и иные издержки Подрядчика. </t>
  </si>
  <si>
    <t>**Стоимость материалов учитывает стоимость доставки до объекта строительства</t>
  </si>
  <si>
    <t>Приложение №10</t>
  </si>
  <si>
    <t>к договору подряда №11051-ТСК23 от 11.05.2023</t>
  </si>
  <si>
    <t>Подрядчик производит устройство системы автополива согласно схемам устройства, с которыми Подрядчик ознакомлен на момент подписания настоящего Сметного расчета:
- Проект системы автоматического полива ГП-55. 24011-55,56-ГП (ГП-55 Общий план полива. Лист №1); 
- План укладки кабеля ГП-55. (Проект системы автоматического полива. 24011-55,56-ГП. Лист №3); 
- План трубопровода ГП-55. (24011-55,56-ГП. Лист №2);
- Проект системы автоматического полива. ГП-56. 24011-55, 56-ГП (ГП-56 Общий план полива. Лист №1) 
- План укладки кабеля. ГП-56. (Проект системы автоматического полива. 24011-55,56-ГП. Лист №3);
- План трубопровода ГП-56 (24011-55,56-ГП. Лист №2);</t>
  </si>
  <si>
    <t>Приложение №</t>
  </si>
  <si>
    <t>к Договору подряда №</t>
  </si>
  <si>
    <t>СОГЛАСОВАНО:</t>
  </si>
  <si>
    <t xml:space="preserve">УТВЕРЖДЕНО: </t>
  </si>
  <si>
    <t xml:space="preserve">СОГЛАСОВАНО: </t>
  </si>
  <si>
    <t xml:space="preserve">______________/ </t>
  </si>
  <si>
    <t>Локальный сметный расчет №1</t>
  </si>
  <si>
    <t>Марка/ Завод изготовитель</t>
  </si>
  <si>
    <t>Характеристика</t>
  </si>
  <si>
    <t>Ед. изм.</t>
  </si>
  <si>
    <t>Толщина слоя, м/ Площадь, м2</t>
  </si>
  <si>
    <t>Норма расхода</t>
  </si>
  <si>
    <t>Кол.</t>
  </si>
  <si>
    <t>Цена за ед.</t>
  </si>
  <si>
    <t>Сумма</t>
  </si>
  <si>
    <t>Примечание</t>
  </si>
  <si>
    <t>Форма закупа материала</t>
  </si>
  <si>
    <t>12.</t>
  </si>
  <si>
    <t xml:space="preserve">Благоустройство </t>
  </si>
  <si>
    <t>Работа:</t>
  </si>
  <si>
    <t>Монтаж автоматического полива</t>
  </si>
  <si>
    <t>12.07.</t>
  </si>
  <si>
    <t>12.07.01</t>
  </si>
  <si>
    <t>12.07.01.00</t>
  </si>
  <si>
    <t>Прокладка кабеля тип 1</t>
  </si>
  <si>
    <t>Прокладка кабеля тип 2</t>
  </si>
  <si>
    <t>Прокладка трубы тип 1</t>
  </si>
  <si>
    <t>Прокладка трубы тип 2</t>
  </si>
  <si>
    <t>Прокладка трубы тип 3</t>
  </si>
  <si>
    <t>Прокладка трубы тип 4</t>
  </si>
  <si>
    <t>м</t>
  </si>
  <si>
    <t>Прокладка кабеля, трубы</t>
  </si>
  <si>
    <t>Электрокабель тип 1</t>
  </si>
  <si>
    <t>Электрокабель тип 2</t>
  </si>
  <si>
    <t>Труба тип 1</t>
  </si>
  <si>
    <t>Труба тип 2</t>
  </si>
  <si>
    <t>Труба тип 3</t>
  </si>
  <si>
    <t>Труба тип 4</t>
  </si>
  <si>
    <t>Установка оборудования</t>
  </si>
  <si>
    <t>%</t>
  </si>
  <si>
    <t>Капельный шланг тип 2</t>
  </si>
  <si>
    <t>Капельный шланг тип 1</t>
  </si>
  <si>
    <t xml:space="preserve">Стойка держатель для шланга </t>
  </si>
  <si>
    <t>Сверхгибкая ПЭ труба для отводов</t>
  </si>
  <si>
    <t xml:space="preserve">Клапан электромагнитный </t>
  </si>
  <si>
    <t xml:space="preserve">Тройник для э/м клапанов </t>
  </si>
  <si>
    <t>Коннектор быстрого соединения</t>
  </si>
  <si>
    <t>Бокс клапанный двухместный</t>
  </si>
  <si>
    <t>Контроллер</t>
  </si>
  <si>
    <t>Датчик дождя</t>
  </si>
  <si>
    <t>12.07.03</t>
  </si>
  <si>
    <t>12.07.03.00</t>
  </si>
  <si>
    <t>комплекс</t>
  </si>
  <si>
    <t xml:space="preserve">Счетчик воды </t>
  </si>
  <si>
    <t xml:space="preserve">Радиомодем </t>
  </si>
  <si>
    <t>Тройник тип 1</t>
  </si>
  <si>
    <t>Тройник тип 2</t>
  </si>
  <si>
    <t>Тройник тип 3</t>
  </si>
  <si>
    <t>Тройник тип 4</t>
  </si>
  <si>
    <t>Тройник тип 5</t>
  </si>
  <si>
    <t>Тройник тип 6</t>
  </si>
  <si>
    <t>Тройник тип 7</t>
  </si>
  <si>
    <t>Тройник тип 8</t>
  </si>
  <si>
    <t>Тройник тип 9</t>
  </si>
  <si>
    <t>Тройник тип 10</t>
  </si>
  <si>
    <t>Тройник тип 11</t>
  </si>
  <si>
    <t>Тройник тип 12</t>
  </si>
  <si>
    <t>Тройник тип 13</t>
  </si>
  <si>
    <t>Тройник тип 14</t>
  </si>
  <si>
    <t>Отвод тип 1</t>
  </si>
  <si>
    <t>Отвод тип 2</t>
  </si>
  <si>
    <t>Отвод тип 3</t>
  </si>
  <si>
    <t>Отвод тип 4</t>
  </si>
  <si>
    <t>Отвод тип 5</t>
  </si>
  <si>
    <t>Отвод тип 6</t>
  </si>
  <si>
    <t>Отвод тип 7</t>
  </si>
  <si>
    <t>Фитинг тип 1</t>
  </si>
  <si>
    <t>ИТОГО по ЛСР, в тч НДС:</t>
  </si>
  <si>
    <t>в тч НДС:</t>
  </si>
  <si>
    <t>в тч стоимость работ:</t>
  </si>
  <si>
    <t>в тч стоимость материалов:</t>
  </si>
  <si>
    <t>12.07.02</t>
  </si>
  <si>
    <t>12.07.02.00</t>
  </si>
  <si>
    <t>12.07.04</t>
  </si>
  <si>
    <t>12.07.04.00</t>
  </si>
  <si>
    <t>-</t>
  </si>
  <si>
    <t>ПНР</t>
  </si>
  <si>
    <t>Пусконаладочные работы</t>
  </si>
  <si>
    <t>Монтаж оборудования водоподготовки</t>
  </si>
  <si>
    <t>Комплекс</t>
  </si>
  <si>
    <t>XCZ-100-PRF, 1"</t>
  </si>
  <si>
    <t xml:space="preserve">Пусковой комплект микроорошения </t>
  </si>
  <si>
    <t>Высокопроизводительный дисковый фильтр 1 1/2 НР" (130 мкм)</t>
  </si>
  <si>
    <t xml:space="preserve">Высокопроизводительный дисковый фильтр </t>
  </si>
  <si>
    <t>1 1/2 НР" (130 мкм)</t>
  </si>
  <si>
    <t xml:space="preserve">без капельниц 16 мм, бухта 100 м, коричневый </t>
  </si>
  <si>
    <t>шт</t>
  </si>
  <si>
    <t xml:space="preserve">Капельный шланг без капельниц 16 мм, бухта 100 м, коричневый </t>
  </si>
  <si>
    <t>Шланг капельного полива компенсированный 16 мм, шаг капельниц 33 см, расход 2,2 л/ч (бухта 100 м) коричневый</t>
  </si>
  <si>
    <t>Микрокапельница, 4 л/час, зеленая Irritec</t>
  </si>
  <si>
    <t>Микрокапельница, 8 л/час, красная Irritec</t>
  </si>
  <si>
    <t>Форсунка 6 VAN (радиус от 1.2 до 1.8м) (оранжевая)</t>
  </si>
  <si>
    <t xml:space="preserve">Вращающ.форсунка R-VAN 24 (45-270°, радиус от 5,2 до 7,4 м) </t>
  </si>
  <si>
    <r>
      <t>Сверхгибкая ПЭ труба для отводов</t>
    </r>
    <r>
      <rPr>
        <b/>
        <sz val="10"/>
        <color indexed="8"/>
        <rFont val="Times New Roman"/>
        <family val="1"/>
        <charset val="204"/>
      </rPr>
      <t xml:space="preserve"> </t>
    </r>
    <r>
      <rPr>
        <sz val="10"/>
        <color indexed="8"/>
        <rFont val="Times New Roman"/>
        <family val="1"/>
        <charset val="204"/>
      </rPr>
      <t>SP-FLEX (30 м)</t>
    </r>
  </si>
  <si>
    <t>Клапан электромагнитный 100-HVF 1" ВР с регуляцией потока</t>
  </si>
  <si>
    <t>Бокс клапанный трехместный</t>
  </si>
  <si>
    <t xml:space="preserve">Модульный контроллер ESP-LX-MEUR (от 12 до 48 станц.) наруж. </t>
  </si>
  <si>
    <t>Модуль расширения ESPLXMSM12 на 12 станций для ESP-LX-MEUR</t>
  </si>
  <si>
    <t>Фитинг компрессионный ПНД</t>
  </si>
  <si>
    <t xml:space="preserve">Муфта ВР 32X1" </t>
  </si>
  <si>
    <t xml:space="preserve">Муфта НР 40X1-1/4" переход с ПП на ПНД </t>
  </si>
  <si>
    <t>Тройник 90° 32</t>
  </si>
  <si>
    <t>Тройник 90° ВР 25X1/2"</t>
  </si>
  <si>
    <t>Тройник 90° НР 25X1"</t>
  </si>
  <si>
    <t>Тройник 90° ВР 32X1/2"</t>
  </si>
  <si>
    <t>Тройник 90° НР 32X1"</t>
  </si>
  <si>
    <t>Тройник 90° ВР 32X1"</t>
  </si>
  <si>
    <t>Отвод 90° НР 32X1"</t>
  </si>
  <si>
    <t>Отвод 90° НР 40X1"</t>
  </si>
  <si>
    <t>Отвод 90° НР 32X3/4"</t>
  </si>
  <si>
    <t>Отвод 90° ВР 25X1/2"</t>
  </si>
  <si>
    <t>Отвод 90° ВР 32X3/4</t>
  </si>
  <si>
    <t>Отвод 90° ВР 32X1"</t>
  </si>
  <si>
    <t>Тройник 90° НР 40X1"</t>
  </si>
  <si>
    <t>Тройник 90° переход. 40X32X40</t>
  </si>
  <si>
    <t>Муфта переход. 32Х25</t>
  </si>
  <si>
    <t>Муфта переход. 40Х32</t>
  </si>
  <si>
    <t>Кран 1" ВР х 1" НР</t>
  </si>
  <si>
    <t xml:space="preserve">ФумЛента </t>
  </si>
  <si>
    <t xml:space="preserve">Американка пластик 1"ВР х 1" НР </t>
  </si>
  <si>
    <t>Ключ для фитинга от 16 до 63 D</t>
  </si>
  <si>
    <t>Электрокабель ВВГ 3х1,5 (1m) ГОСТ *</t>
  </si>
  <si>
    <t>м.п.</t>
  </si>
  <si>
    <t>Электрокабель ВВГ 5х1,5 (1m) ГОСТ *</t>
  </si>
  <si>
    <t>Труба 50 ПП *</t>
  </si>
  <si>
    <t>Обвязка в подвальном помещении и врезка в магистральный трубопровод</t>
  </si>
  <si>
    <t>ПП Муфта разбор. 50-1 1/4" НР</t>
  </si>
  <si>
    <t>ПП Муфта разбор. 50-1 1/4" ВР</t>
  </si>
  <si>
    <t>Ниппель 1 1/4"</t>
  </si>
  <si>
    <t>Тройник 1 1/4" ВР</t>
  </si>
  <si>
    <t>Футорка 1 1/4" НР*1/2" ВР</t>
  </si>
  <si>
    <t>ПП Угол 50*90</t>
  </si>
  <si>
    <t>ПП Угол 50*45</t>
  </si>
  <si>
    <t>ПП Тройник 50</t>
  </si>
  <si>
    <t>ПП Тройник 110*50*110</t>
  </si>
  <si>
    <t>ПП Тройник 75*50*75</t>
  </si>
  <si>
    <t>Кран шаровый со сгоном 1 1/4"</t>
  </si>
  <si>
    <t>Регулятор давления 1 1/4" с манометром</t>
  </si>
  <si>
    <t>Фильтр сетчатый 1 1/4"</t>
  </si>
  <si>
    <t>Счетчик воды универсальный многоструйный "Пульсар" Ду-32</t>
  </si>
  <si>
    <t xml:space="preserve">Установочный присоединительный комплект </t>
  </si>
  <si>
    <t>Обратный клапан 1 1/4"</t>
  </si>
  <si>
    <t>Продувочный узел</t>
  </si>
  <si>
    <t>Хомут трубный 1 1/2" с резинкой, дюбелем *</t>
  </si>
  <si>
    <t>Трубная изоляция Энергофлекс *</t>
  </si>
  <si>
    <t>Алмазное бурение отверстий диам. до 110 мм</t>
  </si>
  <si>
    <t>Труба ПНД 110 (закладная)</t>
  </si>
  <si>
    <t>Труба гофрированная 110 (закладная)</t>
  </si>
  <si>
    <t>Транспортные расходы</t>
  </si>
  <si>
    <t>Монтаж системы автоматического полива</t>
  </si>
  <si>
    <t>Пусконаладочные системы автоматического полива</t>
  </si>
  <si>
    <t>Земляные работы</t>
  </si>
  <si>
    <t>Вывоз мусора</t>
  </si>
  <si>
    <t>* - длина и количество по подвальной части требует дополнительного уточнения</t>
  </si>
  <si>
    <t>100-HVF 1" ВР с регуляцией потока</t>
  </si>
  <si>
    <t>MTT-100 (1"HP/1"HP/1"BP)</t>
  </si>
  <si>
    <t xml:space="preserve">Модуль расширения </t>
  </si>
  <si>
    <t>RSD-Bex</t>
  </si>
  <si>
    <t>50 ПП *</t>
  </si>
  <si>
    <t>Кран шаровый</t>
  </si>
  <si>
    <t>со сгоном 1 1/4"</t>
  </si>
  <si>
    <t xml:space="preserve">Регулятор давления </t>
  </si>
  <si>
    <t>1 1/4" с манометром</t>
  </si>
  <si>
    <t>универсальный многоструйный "Пульсар" Ду-32</t>
  </si>
  <si>
    <t>импульсный ВТ-100</t>
  </si>
  <si>
    <t>1 1/4"</t>
  </si>
  <si>
    <t>Трубная изоляция</t>
  </si>
  <si>
    <t xml:space="preserve">Фильтр сетчатый </t>
  </si>
  <si>
    <t>Алмазное бурение</t>
  </si>
  <si>
    <t>отверстий диам. до 110 мм</t>
  </si>
  <si>
    <t>ВВГ/ПВС 3х1 (1m) ГОСТ</t>
  </si>
  <si>
    <t>ВВГ/ПВС 5х1 (1m) ГОСТ</t>
  </si>
  <si>
    <t>40 (1m) SDR 13,6</t>
  </si>
  <si>
    <t>32 (1m) SDR 13,6</t>
  </si>
  <si>
    <t>25 (1m) SDR 13,6</t>
  </si>
  <si>
    <t>Шланг капельного полива компенсированный  PC 16мм, шаг капельниц 33 см, расход 2,2 л/ч (бухта 100 м) коричневый</t>
  </si>
  <si>
    <t>Стойка держатель для шланга 12-16 мм  IG</t>
  </si>
  <si>
    <t>Дождеватель тип 1</t>
  </si>
  <si>
    <t>Дождеватель тип 2</t>
  </si>
  <si>
    <t>Дождеватель тип 3</t>
  </si>
  <si>
    <t>Дождеватель 1804</t>
  </si>
  <si>
    <t>Дождеватель 1806</t>
  </si>
  <si>
    <t>Дождеватель 1812</t>
  </si>
  <si>
    <t xml:space="preserve">RU-FLEX (30 м) </t>
  </si>
  <si>
    <t xml:space="preserve"> SCOTCHLOK 314</t>
  </si>
  <si>
    <t>Короб тип 1</t>
  </si>
  <si>
    <t>Короб тип 2</t>
  </si>
  <si>
    <t>Короб тип 3</t>
  </si>
  <si>
    <t>со встроенным метал. краном с наружной резьбой 3/4"</t>
  </si>
  <si>
    <t>LARGE JUNIOR Юниор</t>
  </si>
  <si>
    <t>STANDART Стандарт Ключ</t>
  </si>
  <si>
    <t>Hunter I2C-800-PL \ серия ICC2</t>
  </si>
  <si>
    <t>Hunter ICM-2200 -  на 22 станции</t>
  </si>
  <si>
    <t>Тройник 90° ВР 25X1/2</t>
  </si>
  <si>
    <t>Тройник 90° ВР 32X1-1/4</t>
  </si>
  <si>
    <t>Тройник 90° ВР 40X1</t>
  </si>
  <si>
    <t xml:space="preserve">Тройник 90° ВР 40X1-1/4" переход с ПП на ПНД </t>
  </si>
  <si>
    <t>Тройник 90° с НР 32X1"</t>
  </si>
  <si>
    <t>Тройник 90° с НР 40X1"</t>
  </si>
  <si>
    <t>Тройник 90° редукц. 40X32X40</t>
  </si>
  <si>
    <t>Отвод 90° с НР32X1"</t>
  </si>
  <si>
    <t>Отвод 90° с НР32X3/4"</t>
  </si>
  <si>
    <t>Отвод 90° с НР 40X1 1/4"</t>
  </si>
  <si>
    <t>Отвод 90° с НР 40X1"</t>
  </si>
  <si>
    <t>Отвод 90° с ВР 25X1/2"</t>
  </si>
  <si>
    <t>Отвод 90° с ВР 32X1/2</t>
  </si>
  <si>
    <t>Отвод 90° с ВР 32X1"</t>
  </si>
  <si>
    <t>для обвязки в подвале и врезки в магистральный трубопровод</t>
  </si>
  <si>
    <t>комп.</t>
  </si>
  <si>
    <t>Фасонные материалы (воздушный/вакуумный клапан, муфта, штуцера, переходник, тройник, монтажный инструмент для штуцеров, концевая заглушка, самопробивной эмиттер, форсунки, муфты, ФумЛента)</t>
  </si>
  <si>
    <t>Обратный клапан</t>
  </si>
  <si>
    <t>Энергофлекс 54*13 мм</t>
  </si>
  <si>
    <t>Труба ПНД 63 (закладная)</t>
  </si>
  <si>
    <t>Прочие материалы (муфта, тройник, угол, футорка, ниппель, хомут, скотч)</t>
  </si>
  <si>
    <t>Ведомость объема работ</t>
  </si>
  <si>
    <t>ИТОГО стоимость работ</t>
  </si>
  <si>
    <t xml:space="preserve">Распылитель </t>
  </si>
  <si>
    <t xml:space="preserve">Бокс со встроенным краном </t>
  </si>
  <si>
    <t xml:space="preserve">Бокс клапанный трехместный </t>
  </si>
  <si>
    <t xml:space="preserve">Микрокапельница тип 1 </t>
  </si>
  <si>
    <t xml:space="preserve">Микрокапельница тип 2 </t>
  </si>
  <si>
    <t>Форсунка HE-VAN 12 (радиус от 2,7 до 3,7м) (коричневая)</t>
  </si>
  <si>
    <t>ИТОГО материалы</t>
  </si>
  <si>
    <t xml:space="preserve">Установка оборудования </t>
  </si>
  <si>
    <t>12.07.99</t>
  </si>
  <si>
    <t>Прочие работы</t>
  </si>
  <si>
    <t>12.07.99.00</t>
  </si>
  <si>
    <t>Консервация</t>
  </si>
  <si>
    <t>Расконсервация</t>
  </si>
  <si>
    <t>Форсунка 15SST (полоса 1,2 х 9,2 м)</t>
  </si>
  <si>
    <t>Форсунка 18 VAN (радиус от 4.3 до 5.5м) (бежевая)</t>
  </si>
  <si>
    <t>Форсунка HE-VAN 15 (радиус от 3,4 до 4,6м) (черная)</t>
  </si>
  <si>
    <t xml:space="preserve">Вращающ.форсунка R-VAN 14 (45-270°, радиус от 2,4 до 4,0 м) </t>
  </si>
  <si>
    <t xml:space="preserve">Вращающ.форсунка R-VAN 18 (45-270°, радиус от 4,0 до 5,5 м) </t>
  </si>
  <si>
    <t xml:space="preserve">Вращающ.форсунка R-VAN 24 (45-270°, радиус от 5,0 до 6,8 м) </t>
  </si>
  <si>
    <t xml:space="preserve">Вращающаяся форсунка RN18F (360°, радиус от 4,0 до 5,5 м) </t>
  </si>
  <si>
    <t>Вращающаяся форсунка R-VAN-LCS (левый угол 1,5 х 4,6 м)</t>
  </si>
  <si>
    <t>Вращающаяся форсунка R-VAN-RCS (правый угол 1,5 х 4,6 м)</t>
  </si>
  <si>
    <t>Вращающаяся форсунка R-VAN-SST (полоса 1,5 х 9,1 м)</t>
  </si>
  <si>
    <t>Муфта редук. 32X25</t>
  </si>
  <si>
    <t>Фитинги для обвязки в подвале и врезки в магистральный трубопровод</t>
  </si>
  <si>
    <t>комплект</t>
  </si>
  <si>
    <t>Муфта ПП 50*1 1/2" ВР с американкой</t>
  </si>
  <si>
    <t>Футорка 1 1/2"*1 1/4"</t>
  </si>
  <si>
    <t>Хомут трубный 1 1/2" с резинкой, дюбелем</t>
  </si>
  <si>
    <t>Скотч армированный</t>
  </si>
  <si>
    <t>______________/</t>
  </si>
  <si>
    <t>"Комплекс многоэтажных жилых домов с нежилыми помещениями,  Многоэтажный жилой дом с нежилыми помещениями ГП-72.211-213"</t>
  </si>
  <si>
    <t>ООО "ЭНКОСТРОЙ"</t>
  </si>
  <si>
    <t>_______________/</t>
  </si>
  <si>
    <t>_________________/</t>
  </si>
  <si>
    <t xml:space="preserve">_________________/ </t>
  </si>
  <si>
    <t>Объект: «Жилой район «Преображенский» в г. Тюмени. Квартал 7.  Участок 72:17:1313004:1019. Многоэтажный жилой дом с нежилыми помещениями ГП-72.211, ГП-72.212, ГП-72.213»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</si>
</sst>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$€-2]\ #,##0.00"/>
    <numFmt numFmtId="165" formatCode="#,##0.000"/>
    <numFmt numFmtId="166" formatCode="#,##0.0000"/>
  </numFmts>
  <fonts count="25" x14ac:knownFonts="1"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8"/>
      <name val="Calibri"/>
      <family val="2"/>
      <scheme val="minor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sz val="10"/>
      <name val="Tahoma"/>
      <family val="2"/>
      <charset val="204"/>
    </font>
    <font>
      <sz val="10"/>
      <name val="Arial Cyr"/>
      <charset val="204"/>
    </font>
    <font>
      <b/>
      <sz val="10"/>
      <name val="Times New Roman"/>
      <family val="1"/>
      <charset val="204"/>
    </font>
    <font>
      <sz val="11"/>
      <name val="Times New Roman"/>
      <family val="1"/>
      <charset val="204"/>
    </font>
    <font>
      <sz val="11"/>
      <color theme="0"/>
      <name val="Calibri"/>
      <family val="2"/>
      <charset val="204"/>
      <scheme val="minor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i/>
      <sz val="12"/>
      <name val="Times New Roman"/>
      <family val="1"/>
      <charset val="204"/>
    </font>
    <font>
      <b/>
      <i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i/>
      <sz val="10"/>
      <name val="Times New Roman"/>
      <family val="1"/>
      <charset val="204"/>
    </font>
    <font>
      <b/>
      <i/>
      <sz val="10"/>
      <color indexed="8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13">
    <fill>
      <patternFill patternType="none"/>
    </fill>
    <fill>
      <patternFill patternType="gray125"/>
    </fill>
    <fill>
      <patternFill patternType="solid">
        <fgColor theme="7" tint="0.59999389629810485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</patternFill>
    </fill>
    <fill>
      <patternFill patternType="solid">
        <fgColor theme="4" tint="0.39997558519241921"/>
        <bgColor indexed="65"/>
      </patternFill>
    </fill>
    <fill>
      <patternFill patternType="solid">
        <fgColor rgb="FFBB9CC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C00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164" fontId="6" fillId="0" borderId="0"/>
    <xf numFmtId="0" fontId="7" fillId="0" borderId="0"/>
    <xf numFmtId="0" fontId="10" fillId="5" borderId="0" applyNumberFormat="0" applyBorder="0" applyAlignment="0" applyProtection="0"/>
    <xf numFmtId="0" fontId="10" fillId="6" borderId="0" applyNumberFormat="0" applyBorder="0" applyAlignment="0" applyProtection="0"/>
  </cellStyleXfs>
  <cellXfs count="317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4" fontId="1" fillId="0" borderId="0" xfId="0" applyNumberFormat="1" applyFont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4" fontId="1" fillId="0" borderId="1" xfId="0" applyNumberFormat="1" applyFont="1" applyBorder="1" applyAlignment="1">
      <alignment horizontal="center" vertical="center"/>
    </xf>
    <xf numFmtId="4" fontId="2" fillId="2" borderId="1" xfId="0" applyNumberFormat="1" applyFont="1" applyFill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 wrapText="1"/>
    </xf>
    <xf numFmtId="4" fontId="2" fillId="3" borderId="1" xfId="0" applyNumberFormat="1" applyFont="1" applyFill="1" applyBorder="1" applyAlignment="1">
      <alignment horizontal="center" vertical="center"/>
    </xf>
    <xf numFmtId="0" fontId="1" fillId="0" borderId="0" xfId="0" applyFont="1"/>
    <xf numFmtId="0" fontId="8" fillId="0" borderId="0" xfId="0" applyFont="1"/>
    <xf numFmtId="0" fontId="8" fillId="0" borderId="0" xfId="0" applyFont="1" applyAlignment="1">
      <alignment horizontal="right"/>
    </xf>
    <xf numFmtId="0" fontId="4" fillId="0" borderId="0" xfId="0" applyFont="1"/>
    <xf numFmtId="0" fontId="4" fillId="0" borderId="0" xfId="0" applyFont="1" applyAlignment="1">
      <alignment horizontal="right"/>
    </xf>
    <xf numFmtId="165" fontId="4" fillId="0" borderId="0" xfId="0" applyNumberFormat="1" applyFont="1"/>
    <xf numFmtId="4" fontId="4" fillId="0" borderId="0" xfId="0" applyNumberFormat="1" applyFont="1"/>
    <xf numFmtId="49" fontId="4" fillId="0" borderId="0" xfId="0" applyNumberFormat="1" applyFont="1" applyAlignment="1">
      <alignment wrapText="1"/>
    </xf>
    <xf numFmtId="49" fontId="4" fillId="0" borderId="0" xfId="0" applyNumberFormat="1" applyFont="1" applyAlignment="1">
      <alignment vertical="center"/>
    </xf>
    <xf numFmtId="0" fontId="9" fillId="0" borderId="0" xfId="0" applyFont="1"/>
    <xf numFmtId="49" fontId="9" fillId="0" borderId="0" xfId="0" applyNumberFormat="1" applyFont="1" applyAlignment="1">
      <alignment vertical="center"/>
    </xf>
    <xf numFmtId="4" fontId="4" fillId="0" borderId="0" xfId="0" applyNumberFormat="1" applyFont="1" applyAlignment="1">
      <alignment horizontal="right" vertical="center"/>
    </xf>
    <xf numFmtId="4" fontId="4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right" vertical="center" indent="1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/>
    </xf>
    <xf numFmtId="49" fontId="11" fillId="4" borderId="0" xfId="0" applyNumberFormat="1" applyFont="1" applyFill="1" applyAlignment="1">
      <alignment horizontal="center" vertical="center" wrapText="1"/>
    </xf>
    <xf numFmtId="0" fontId="12" fillId="0" borderId="0" xfId="0" applyFont="1" applyAlignment="1">
      <alignment horizontal="left"/>
    </xf>
    <xf numFmtId="0" fontId="12" fillId="0" borderId="0" xfId="0" applyFont="1"/>
    <xf numFmtId="165" fontId="11" fillId="0" borderId="0" xfId="0" applyNumberFormat="1" applyFont="1"/>
    <xf numFmtId="165" fontId="12" fillId="0" borderId="0" xfId="0" applyNumberFormat="1" applyFont="1" applyAlignment="1">
      <alignment vertical="center" wrapText="1"/>
    </xf>
    <xf numFmtId="0" fontId="12" fillId="0" borderId="0" xfId="0" applyFont="1" applyAlignment="1">
      <alignment horizontal="center"/>
    </xf>
    <xf numFmtId="0" fontId="12" fillId="0" borderId="0" xfId="0" applyFont="1" applyAlignment="1">
      <alignment horizontal="right" vertical="center"/>
    </xf>
    <xf numFmtId="0" fontId="12" fillId="0" borderId="0" xfId="0" applyFont="1" applyAlignment="1">
      <alignment vertical="center" wrapText="1"/>
    </xf>
    <xf numFmtId="0" fontId="12" fillId="0" borderId="0" xfId="0" applyFont="1" applyAlignment="1">
      <alignment horizontal="right" vertical="center" wrapText="1"/>
    </xf>
    <xf numFmtId="0" fontId="11" fillId="0" borderId="0" xfId="0" applyFont="1"/>
    <xf numFmtId="4" fontId="11" fillId="0" borderId="0" xfId="0" applyNumberFormat="1" applyFont="1"/>
    <xf numFmtId="0" fontId="11" fillId="0" borderId="0" xfId="0" applyFont="1" applyAlignment="1">
      <alignment horizontal="right"/>
    </xf>
    <xf numFmtId="4" fontId="12" fillId="4" borderId="0" xfId="0" applyNumberFormat="1" applyFont="1" applyFill="1" applyAlignment="1">
      <alignment horizontal="center" vertical="center" wrapText="1"/>
    </xf>
    <xf numFmtId="0" fontId="11" fillId="0" borderId="0" xfId="0" applyFont="1" applyAlignment="1">
      <alignment horizontal="left" vertical="center" wrapText="1"/>
    </xf>
    <xf numFmtId="0" fontId="13" fillId="0" borderId="0" xfId="0" applyFont="1" applyAlignment="1">
      <alignment vertical="center"/>
    </xf>
    <xf numFmtId="4" fontId="13" fillId="0" borderId="0" xfId="0" applyNumberFormat="1" applyFont="1" applyAlignment="1">
      <alignment vertical="center"/>
    </xf>
    <xf numFmtId="0" fontId="12" fillId="0" borderId="0" xfId="0" applyFont="1" applyAlignment="1">
      <alignment horizontal="left" vertical="center" wrapText="1"/>
    </xf>
    <xf numFmtId="0" fontId="14" fillId="0" borderId="0" xfId="0" applyFont="1" applyAlignment="1">
      <alignment vertical="center"/>
    </xf>
    <xf numFmtId="4" fontId="14" fillId="0" borderId="0" xfId="0" applyNumberFormat="1" applyFont="1" applyAlignment="1">
      <alignment vertical="center"/>
    </xf>
    <xf numFmtId="0" fontId="12" fillId="4" borderId="0" xfId="0" applyFont="1" applyFill="1" applyAlignment="1">
      <alignment vertical="center" wrapText="1"/>
    </xf>
    <xf numFmtId="0" fontId="12" fillId="4" borderId="0" xfId="0" applyFont="1" applyFill="1" applyAlignment="1">
      <alignment vertical="center"/>
    </xf>
    <xf numFmtId="165" fontId="12" fillId="4" borderId="0" xfId="0" applyNumberFormat="1" applyFont="1" applyFill="1" applyAlignment="1">
      <alignment vertical="center"/>
    </xf>
    <xf numFmtId="4" fontId="11" fillId="0" borderId="0" xfId="0" applyNumberFormat="1" applyFont="1" applyAlignment="1">
      <alignment horizontal="center" vertical="center"/>
    </xf>
    <xf numFmtId="165" fontId="12" fillId="4" borderId="0" xfId="0" applyNumberFormat="1" applyFont="1" applyFill="1" applyAlignment="1">
      <alignment horizontal="center" vertical="center"/>
    </xf>
    <xf numFmtId="49" fontId="11" fillId="0" borderId="0" xfId="0" applyNumberFormat="1" applyFont="1" applyAlignment="1">
      <alignment horizontal="center"/>
    </xf>
    <xf numFmtId="4" fontId="12" fillId="0" borderId="0" xfId="0" applyNumberFormat="1" applyFont="1" applyAlignment="1">
      <alignment wrapText="1"/>
    </xf>
    <xf numFmtId="4" fontId="12" fillId="0" borderId="0" xfId="0" applyNumberFormat="1" applyFont="1"/>
    <xf numFmtId="165" fontId="12" fillId="0" borderId="0" xfId="0" applyNumberFormat="1" applyFont="1"/>
    <xf numFmtId="4" fontId="12" fillId="0" borderId="0" xfId="0" applyNumberFormat="1" applyFont="1" applyAlignment="1">
      <alignment horizontal="center"/>
    </xf>
    <xf numFmtId="0" fontId="12" fillId="4" borderId="0" xfId="0" applyFont="1" applyFill="1"/>
    <xf numFmtId="4" fontId="11" fillId="0" borderId="2" xfId="0" applyNumberFormat="1" applyFont="1" applyBorder="1" applyAlignment="1">
      <alignment horizontal="center" vertical="center" wrapText="1"/>
    </xf>
    <xf numFmtId="4" fontId="12" fillId="0" borderId="2" xfId="0" applyNumberFormat="1" applyFont="1" applyBorder="1" applyAlignment="1">
      <alignment vertical="center" wrapText="1"/>
    </xf>
    <xf numFmtId="4" fontId="12" fillId="0" borderId="2" xfId="0" applyNumberFormat="1" applyFont="1" applyBorder="1" applyAlignment="1">
      <alignment horizontal="center" vertical="center" wrapText="1"/>
    </xf>
    <xf numFmtId="4" fontId="12" fillId="0" borderId="0" xfId="0" applyNumberFormat="1" applyFont="1" applyAlignment="1">
      <alignment horizontal="center" vertical="center" wrapText="1"/>
    </xf>
    <xf numFmtId="49" fontId="11" fillId="0" borderId="1" xfId="0" applyNumberFormat="1" applyFont="1" applyBorder="1" applyAlignment="1">
      <alignment horizontal="center" vertical="center" wrapText="1"/>
    </xf>
    <xf numFmtId="0" fontId="13" fillId="0" borderId="1" xfId="3" applyFont="1" applyFill="1" applyBorder="1" applyAlignment="1">
      <alignment horizontal="center" vertical="center" wrapText="1"/>
    </xf>
    <xf numFmtId="0" fontId="11" fillId="0" borderId="1" xfId="0" applyFont="1" applyBorder="1" applyAlignment="1">
      <alignment horizontal="center" vertical="center" wrapText="1"/>
    </xf>
    <xf numFmtId="165" fontId="11" fillId="0" borderId="1" xfId="0" applyNumberFormat="1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 wrapText="1"/>
    </xf>
    <xf numFmtId="4" fontId="13" fillId="0" borderId="1" xfId="3" applyNumberFormat="1" applyFont="1" applyFill="1" applyBorder="1" applyAlignment="1">
      <alignment horizontal="center" vertical="center" wrapText="1"/>
    </xf>
    <xf numFmtId="0" fontId="11" fillId="0" borderId="0" xfId="0" applyFont="1" applyAlignment="1">
      <alignment horizontal="center" vertical="center" wrapText="1"/>
    </xf>
    <xf numFmtId="0" fontId="11" fillId="4" borderId="0" xfId="0" applyFont="1" applyFill="1" applyAlignment="1">
      <alignment horizontal="center" vertical="center" wrapText="1"/>
    </xf>
    <xf numFmtId="49" fontId="11" fillId="7" borderId="1" xfId="0" applyNumberFormat="1" applyFont="1" applyFill="1" applyBorder="1" applyAlignment="1">
      <alignment horizontal="center" vertical="center" wrapText="1"/>
    </xf>
    <xf numFmtId="0" fontId="11" fillId="7" borderId="1" xfId="0" applyFont="1" applyFill="1" applyBorder="1" applyAlignment="1">
      <alignment vertical="center" wrapText="1"/>
    </xf>
    <xf numFmtId="0" fontId="11" fillId="7" borderId="1" xfId="0" applyFont="1" applyFill="1" applyBorder="1" applyAlignment="1">
      <alignment horizontal="center" vertical="center" wrapText="1"/>
    </xf>
    <xf numFmtId="0" fontId="12" fillId="0" borderId="1" xfId="0" applyFont="1" applyBorder="1" applyAlignment="1">
      <alignment horizontal="left"/>
    </xf>
    <xf numFmtId="0" fontId="11" fillId="0" borderId="0" xfId="0" applyFont="1" applyAlignment="1">
      <alignment horizontal="right" vertical="center"/>
    </xf>
    <xf numFmtId="0" fontId="14" fillId="0" borderId="1" xfId="0" applyFont="1" applyBorder="1" applyAlignment="1">
      <alignment horizontal="center" vertical="center"/>
    </xf>
    <xf numFmtId="4" fontId="14" fillId="0" borderId="1" xfId="0" applyNumberFormat="1" applyFont="1" applyBorder="1" applyAlignment="1">
      <alignment horizontal="center" vertical="center"/>
    </xf>
    <xf numFmtId="0" fontId="17" fillId="0" borderId="1" xfId="0" applyFont="1" applyBorder="1" applyAlignment="1">
      <alignment horizontal="left" vertical="center" wrapText="1"/>
    </xf>
    <xf numFmtId="1" fontId="14" fillId="0" borderId="1" xfId="1" applyNumberFormat="1" applyFont="1" applyBorder="1" applyAlignment="1">
      <alignment horizontal="center" vertical="center"/>
    </xf>
    <xf numFmtId="0" fontId="12" fillId="0" borderId="0" xfId="0" applyFont="1" applyAlignment="1">
      <alignment vertical="center"/>
    </xf>
    <xf numFmtId="4" fontId="12" fillId="0" borderId="0" xfId="0" applyNumberFormat="1" applyFont="1" applyAlignment="1">
      <alignment horizontal="right" vertical="center"/>
    </xf>
    <xf numFmtId="4" fontId="12" fillId="0" borderId="0" xfId="0" applyNumberFormat="1" applyFont="1" applyAlignment="1">
      <alignment horizontal="center" vertical="center"/>
    </xf>
    <xf numFmtId="4" fontId="12" fillId="0" borderId="0" xfId="0" applyNumberFormat="1" applyFont="1" applyAlignment="1">
      <alignment horizontal="right" vertical="center" indent="1"/>
    </xf>
    <xf numFmtId="0" fontId="14" fillId="0" borderId="0" xfId="0" applyFont="1"/>
    <xf numFmtId="0" fontId="14" fillId="0" borderId="0" xfId="0" applyFont="1" applyAlignment="1">
      <alignment horizontal="center" vertical="center"/>
    </xf>
    <xf numFmtId="0" fontId="14" fillId="0" borderId="0" xfId="0" applyFont="1" applyAlignment="1">
      <alignment vertical="center" wrapText="1"/>
    </xf>
    <xf numFmtId="4" fontId="14" fillId="0" borderId="0" xfId="0" applyNumberFormat="1" applyFont="1" applyAlignment="1">
      <alignment horizontal="center" vertical="center"/>
    </xf>
    <xf numFmtId="49" fontId="16" fillId="0" borderId="1" xfId="0" applyNumberFormat="1" applyFont="1" applyBorder="1" applyAlignment="1">
      <alignment horizontal="center" vertical="center"/>
    </xf>
    <xf numFmtId="0" fontId="11" fillId="0" borderId="1" xfId="0" applyFont="1" applyBorder="1" applyAlignment="1">
      <alignment horizontal="left" vertical="center"/>
    </xf>
    <xf numFmtId="0" fontId="12" fillId="0" borderId="1" xfId="0" applyFont="1" applyBorder="1" applyAlignment="1">
      <alignment horizontal="left" vertical="center"/>
    </xf>
    <xf numFmtId="4" fontId="11" fillId="0" borderId="1" xfId="0" applyNumberFormat="1" applyFont="1" applyBorder="1" applyAlignment="1">
      <alignment horizontal="center" vertical="center"/>
    </xf>
    <xf numFmtId="4" fontId="16" fillId="0" borderId="1" xfId="0" applyNumberFormat="1" applyFont="1" applyBorder="1" applyAlignment="1">
      <alignment horizontal="center" vertical="center"/>
    </xf>
    <xf numFmtId="49" fontId="11" fillId="8" borderId="1" xfId="0" applyNumberFormat="1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vertical="center" wrapText="1"/>
    </xf>
    <xf numFmtId="4" fontId="11" fillId="8" borderId="1" xfId="0" applyNumberFormat="1" applyFont="1" applyFill="1" applyBorder="1" applyAlignment="1">
      <alignment horizontal="center" vertical="center" wrapText="1"/>
    </xf>
    <xf numFmtId="0" fontId="12" fillId="8" borderId="1" xfId="0" applyFont="1" applyFill="1" applyBorder="1" applyAlignment="1">
      <alignment horizontal="left" vertical="center" wrapText="1"/>
    </xf>
    <xf numFmtId="0" fontId="12" fillId="8" borderId="1" xfId="0" applyFont="1" applyFill="1" applyBorder="1" applyAlignment="1">
      <alignment horizontal="center" vertical="center" wrapText="1"/>
    </xf>
    <xf numFmtId="165" fontId="12" fillId="8" borderId="1" xfId="0" applyNumberFormat="1" applyFont="1" applyFill="1" applyBorder="1" applyAlignment="1">
      <alignment horizontal="center" vertical="center" wrapText="1"/>
    </xf>
    <xf numFmtId="4" fontId="12" fillId="8" borderId="1" xfId="0" applyNumberFormat="1" applyFont="1" applyFill="1" applyBorder="1" applyAlignment="1">
      <alignment horizontal="center" vertical="center" wrapText="1"/>
    </xf>
    <xf numFmtId="49" fontId="11" fillId="9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vertical="center" wrapText="1"/>
    </xf>
    <xf numFmtId="4" fontId="11" fillId="9" borderId="1" xfId="0" applyNumberFormat="1" applyFont="1" applyFill="1" applyBorder="1" applyAlignment="1">
      <alignment horizontal="center" vertical="center" wrapText="1"/>
    </xf>
    <xf numFmtId="49" fontId="11" fillId="10" borderId="1" xfId="0" applyNumberFormat="1" applyFont="1" applyFill="1" applyBorder="1" applyAlignment="1">
      <alignment horizontal="center" vertical="center" wrapText="1"/>
    </xf>
    <xf numFmtId="0" fontId="11" fillId="10" borderId="1" xfId="0" applyFont="1" applyFill="1" applyBorder="1" applyAlignment="1">
      <alignment vertical="center" wrapText="1"/>
    </xf>
    <xf numFmtId="4" fontId="11" fillId="10" borderId="1" xfId="0" applyNumberFormat="1" applyFont="1" applyFill="1" applyBorder="1" applyAlignment="1">
      <alignment horizontal="center" vertical="center" wrapText="1"/>
    </xf>
    <xf numFmtId="0" fontId="11" fillId="9" borderId="1" xfId="0" applyFont="1" applyFill="1" applyBorder="1" applyAlignment="1">
      <alignment horizontal="center" vertical="center" wrapText="1"/>
    </xf>
    <xf numFmtId="0" fontId="11" fillId="8" borderId="1" xfId="0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/>
    </xf>
    <xf numFmtId="0" fontId="15" fillId="0" borderId="0" xfId="0" applyFont="1" applyAlignment="1">
      <alignment vertical="center" wrapText="1"/>
    </xf>
    <xf numFmtId="0" fontId="15" fillId="0" borderId="0" xfId="0" applyFont="1" applyAlignment="1">
      <alignment vertical="center"/>
    </xf>
    <xf numFmtId="0" fontId="11" fillId="9" borderId="1" xfId="0" applyFont="1" applyFill="1" applyBorder="1" applyAlignment="1">
      <alignment horizontal="right" vertical="center"/>
    </xf>
    <xf numFmtId="4" fontId="16" fillId="8" borderId="1" xfId="0" applyNumberFormat="1" applyFont="1" applyFill="1" applyBorder="1" applyAlignment="1">
      <alignment horizontal="center" vertical="center" wrapText="1"/>
    </xf>
    <xf numFmtId="0" fontId="18" fillId="0" borderId="0" xfId="0" applyFont="1"/>
    <xf numFmtId="0" fontId="5" fillId="11" borderId="5" xfId="0" applyFont="1" applyFill="1" applyBorder="1" applyAlignment="1">
      <alignment horizontal="left" vertical="center" wrapText="1"/>
    </xf>
    <xf numFmtId="0" fontId="0" fillId="11" borderId="0" xfId="0" applyFill="1"/>
    <xf numFmtId="0" fontId="5" fillId="11" borderId="1" xfId="0" applyFont="1" applyFill="1" applyBorder="1" applyAlignment="1">
      <alignment horizontal="left" vertical="center"/>
    </xf>
    <xf numFmtId="0" fontId="1" fillId="0" borderId="6" xfId="0" applyFont="1" applyBorder="1" applyAlignment="1">
      <alignment horizontal="center" vertical="center"/>
    </xf>
    <xf numFmtId="0" fontId="5" fillId="11" borderId="1" xfId="0" applyFont="1" applyFill="1" applyBorder="1" applyAlignment="1">
      <alignment horizontal="left" vertical="center" wrapText="1"/>
    </xf>
    <xf numFmtId="0" fontId="1" fillId="0" borderId="6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9" xfId="0" applyFont="1" applyBorder="1" applyAlignment="1">
      <alignment horizontal="center" vertical="center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/>
    </xf>
    <xf numFmtId="0" fontId="1" fillId="0" borderId="11" xfId="0" applyFont="1" applyBorder="1" applyAlignment="1">
      <alignment horizontal="center"/>
    </xf>
    <xf numFmtId="0" fontId="1" fillId="0" borderId="1" xfId="0" applyFont="1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/>
    </xf>
    <xf numFmtId="0" fontId="5" fillId="12" borderId="1" xfId="0" applyFont="1" applyFill="1" applyBorder="1" applyAlignment="1">
      <alignment horizontal="left" vertical="center" wrapText="1"/>
    </xf>
    <xf numFmtId="0" fontId="4" fillId="11" borderId="1" xfId="0" applyFont="1" applyFill="1" applyBorder="1" applyAlignment="1">
      <alignment horizontal="left" vertical="center" wrapText="1"/>
    </xf>
    <xf numFmtId="0" fontId="5" fillId="11" borderId="8" xfId="0" applyFont="1" applyFill="1" applyBorder="1" applyAlignment="1">
      <alignment horizontal="left" vertical="center" wrapText="1"/>
    </xf>
    <xf numFmtId="0" fontId="1" fillId="4" borderId="3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4" xfId="0" applyFont="1" applyFill="1" applyBorder="1" applyAlignment="1">
      <alignment horizontal="center"/>
    </xf>
    <xf numFmtId="0" fontId="1" fillId="4" borderId="6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left" vertical="center" wrapText="1"/>
    </xf>
    <xf numFmtId="0" fontId="4" fillId="12" borderId="1" xfId="0" applyFont="1" applyFill="1" applyBorder="1" applyAlignment="1">
      <alignment horizontal="left" vertical="center" wrapText="1"/>
    </xf>
    <xf numFmtId="0" fontId="5" fillId="12" borderId="8" xfId="0" applyFont="1" applyFill="1" applyBorder="1" applyAlignment="1">
      <alignment horizontal="left" vertical="center" wrapText="1"/>
    </xf>
    <xf numFmtId="0" fontId="1" fillId="11" borderId="11" xfId="0" applyFont="1" applyFill="1" applyBorder="1"/>
    <xf numFmtId="0" fontId="1" fillId="11" borderId="1" xfId="0" applyFont="1" applyFill="1" applyBorder="1"/>
    <xf numFmtId="0" fontId="1" fillId="11" borderId="1" xfId="0" applyFont="1" applyFill="1" applyBorder="1" applyAlignment="1">
      <alignment vertical="center" wrapText="1"/>
    </xf>
    <xf numFmtId="0" fontId="1" fillId="11" borderId="5" xfId="0" applyFont="1" applyFill="1" applyBorder="1" applyAlignment="1">
      <alignment horizontal="left" vertical="center"/>
    </xf>
    <xf numFmtId="0" fontId="1" fillId="12" borderId="11" xfId="0" applyFont="1" applyFill="1" applyBorder="1" applyAlignment="1">
      <alignment horizontal="left" vertical="center"/>
    </xf>
    <xf numFmtId="0" fontId="4" fillId="12" borderId="1" xfId="0" applyFont="1" applyFill="1" applyBorder="1" applyAlignment="1">
      <alignment horizontal="left" vertical="center"/>
    </xf>
    <xf numFmtId="0" fontId="1" fillId="12" borderId="1" xfId="0" applyFont="1" applyFill="1" applyBorder="1" applyAlignment="1">
      <alignment vertical="center" wrapText="1"/>
    </xf>
    <xf numFmtId="0" fontId="1" fillId="12" borderId="14" xfId="0" applyFont="1" applyFill="1" applyBorder="1" applyAlignment="1">
      <alignment vertical="center" wrapText="1"/>
    </xf>
    <xf numFmtId="0" fontId="1" fillId="12" borderId="5" xfId="0" applyFont="1" applyFill="1" applyBorder="1" applyAlignment="1">
      <alignment vertical="center" wrapText="1"/>
    </xf>
    <xf numFmtId="0" fontId="1" fillId="12" borderId="1" xfId="0" applyFont="1" applyFill="1" applyBorder="1"/>
    <xf numFmtId="0" fontId="1" fillId="12" borderId="14" xfId="0" applyFont="1" applyFill="1" applyBorder="1"/>
    <xf numFmtId="1" fontId="4" fillId="4" borderId="15" xfId="1" applyNumberFormat="1" applyFont="1" applyFill="1" applyBorder="1" applyAlignment="1">
      <alignment horizontal="center" vertical="center"/>
    </xf>
    <xf numFmtId="1" fontId="4" fillId="4" borderId="16" xfId="1" applyNumberFormat="1" applyFont="1" applyFill="1" applyBorder="1" applyAlignment="1">
      <alignment horizontal="center" vertical="center"/>
    </xf>
    <xf numFmtId="1" fontId="1" fillId="4" borderId="16" xfId="1" applyNumberFormat="1" applyFont="1" applyFill="1" applyBorder="1" applyAlignment="1">
      <alignment horizontal="center" vertical="center"/>
    </xf>
    <xf numFmtId="1" fontId="1" fillId="4" borderId="17" xfId="1" applyNumberFormat="1" applyFont="1" applyFill="1" applyBorder="1" applyAlignment="1">
      <alignment horizontal="center" vertical="center"/>
    </xf>
    <xf numFmtId="1" fontId="1" fillId="0" borderId="15" xfId="1" applyNumberFormat="1" applyFont="1" applyBorder="1" applyAlignment="1">
      <alignment horizontal="center" vertical="center"/>
    </xf>
    <xf numFmtId="1" fontId="1" fillId="0" borderId="16" xfId="1" applyNumberFormat="1" applyFont="1" applyBorder="1" applyAlignment="1">
      <alignment horizontal="center" vertical="center"/>
    </xf>
    <xf numFmtId="1" fontId="4" fillId="0" borderId="16" xfId="1" applyNumberFormat="1" applyFont="1" applyBorder="1" applyAlignment="1">
      <alignment horizontal="center" vertical="center"/>
    </xf>
    <xf numFmtId="1" fontId="1" fillId="0" borderId="17" xfId="1" applyNumberFormat="1" applyFont="1" applyBorder="1" applyAlignment="1">
      <alignment horizontal="center" vertical="center"/>
    </xf>
    <xf numFmtId="0" fontId="1" fillId="0" borderId="18" xfId="0" applyFont="1" applyBorder="1" applyAlignment="1">
      <alignment horizontal="center"/>
    </xf>
    <xf numFmtId="0" fontId="1" fillId="0" borderId="16" xfId="0" applyFont="1" applyBorder="1" applyAlignment="1">
      <alignment horizontal="center"/>
    </xf>
    <xf numFmtId="0" fontId="1" fillId="0" borderId="15" xfId="0" applyFont="1" applyBorder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/>
    </xf>
    <xf numFmtId="0" fontId="0" fillId="0" borderId="1" xfId="0" applyBorder="1"/>
    <xf numFmtId="0" fontId="0" fillId="4" borderId="1" xfId="0" applyFill="1" applyBorder="1"/>
    <xf numFmtId="0" fontId="0" fillId="4" borderId="0" xfId="0" applyFill="1"/>
    <xf numFmtId="0" fontId="1" fillId="0" borderId="0" xfId="0" applyFont="1" applyAlignment="1">
      <alignment horizontal="center" vertical="center" wrapText="1"/>
    </xf>
    <xf numFmtId="4" fontId="8" fillId="0" borderId="2" xfId="0" applyNumberFormat="1" applyFont="1" applyBorder="1" applyAlignment="1">
      <alignment horizontal="center" vertical="center" wrapText="1"/>
    </xf>
    <xf numFmtId="4" fontId="4" fillId="0" borderId="2" xfId="0" applyNumberFormat="1" applyFont="1" applyBorder="1" applyAlignment="1">
      <alignment vertical="center" wrapText="1"/>
    </xf>
    <xf numFmtId="4" fontId="4" fillId="0" borderId="0" xfId="0" applyNumberFormat="1" applyFont="1" applyAlignment="1">
      <alignment horizontal="center" vertical="center" wrapText="1"/>
    </xf>
    <xf numFmtId="4" fontId="4" fillId="0" borderId="2" xfId="0" applyNumberFormat="1" applyFont="1" applyBorder="1" applyAlignment="1">
      <alignment horizontal="center" vertical="center" wrapText="1"/>
    </xf>
    <xf numFmtId="49" fontId="8" fillId="0" borderId="1" xfId="0" applyNumberFormat="1" applyFont="1" applyBorder="1" applyAlignment="1">
      <alignment horizontal="center" vertical="center" wrapText="1"/>
    </xf>
    <xf numFmtId="0" fontId="2" fillId="0" borderId="1" xfId="3" applyFont="1" applyFill="1" applyBorder="1" applyAlignment="1">
      <alignment horizontal="center" vertical="center" wrapText="1"/>
    </xf>
    <xf numFmtId="0" fontId="8" fillId="0" borderId="1" xfId="0" applyFont="1" applyBorder="1" applyAlignment="1">
      <alignment horizontal="center" vertical="center" wrapText="1"/>
    </xf>
    <xf numFmtId="165" fontId="8" fillId="0" borderId="1" xfId="0" applyNumberFormat="1" applyFont="1" applyBorder="1" applyAlignment="1">
      <alignment horizontal="center" vertical="center" wrapText="1"/>
    </xf>
    <xf numFmtId="4" fontId="8" fillId="0" borderId="1" xfId="0" applyNumberFormat="1" applyFont="1" applyBorder="1" applyAlignment="1">
      <alignment horizontal="center" vertical="center" wrapText="1"/>
    </xf>
    <xf numFmtId="4" fontId="2" fillId="0" borderId="1" xfId="3" applyNumberFormat="1" applyFont="1" applyFill="1" applyBorder="1" applyAlignment="1">
      <alignment horizontal="center" vertical="center" wrapText="1"/>
    </xf>
    <xf numFmtId="49" fontId="8" fillId="7" borderId="1" xfId="0" applyNumberFormat="1" applyFont="1" applyFill="1" applyBorder="1" applyAlignment="1">
      <alignment horizontal="center" vertical="center" wrapText="1"/>
    </xf>
    <xf numFmtId="0" fontId="8" fillId="7" borderId="1" xfId="0" applyFont="1" applyFill="1" applyBorder="1" applyAlignment="1">
      <alignment vertical="center" wrapText="1"/>
    </xf>
    <xf numFmtId="0" fontId="8" fillId="7" borderId="1" xfId="0" applyFont="1" applyFill="1" applyBorder="1" applyAlignment="1">
      <alignment horizontal="center" vertical="center" wrapText="1"/>
    </xf>
    <xf numFmtId="49" fontId="8" fillId="8" borderId="1" xfId="0" applyNumberFormat="1" applyFont="1" applyFill="1" applyBorder="1" applyAlignment="1">
      <alignment horizontal="center" vertical="center" wrapText="1"/>
    </xf>
    <xf numFmtId="0" fontId="8" fillId="8" borderId="1" xfId="0" applyFont="1" applyFill="1" applyBorder="1" applyAlignment="1">
      <alignment vertical="center" wrapText="1"/>
    </xf>
    <xf numFmtId="0" fontId="8" fillId="8" borderId="1" xfId="0" applyFont="1" applyFill="1" applyBorder="1" applyAlignment="1">
      <alignment horizontal="center" vertical="center" wrapText="1"/>
    </xf>
    <xf numFmtId="49" fontId="8" fillId="9" borderId="1" xfId="0" applyNumberFormat="1" applyFont="1" applyFill="1" applyBorder="1" applyAlignment="1">
      <alignment horizontal="center" vertical="center" wrapText="1"/>
    </xf>
    <xf numFmtId="0" fontId="8" fillId="9" borderId="1" xfId="0" applyFont="1" applyFill="1" applyBorder="1" applyAlignment="1">
      <alignment vertical="center" wrapText="1"/>
    </xf>
    <xf numFmtId="0" fontId="8" fillId="9" borderId="1" xfId="0" applyFont="1" applyFill="1" applyBorder="1" applyAlignment="1">
      <alignment horizontal="center" vertical="center" wrapText="1"/>
    </xf>
    <xf numFmtId="49" fontId="8" fillId="10" borderId="1" xfId="0" applyNumberFormat="1" applyFont="1" applyFill="1" applyBorder="1" applyAlignment="1">
      <alignment horizontal="center" vertical="center" wrapText="1"/>
    </xf>
    <xf numFmtId="0" fontId="8" fillId="10" borderId="1" xfId="0" applyFont="1" applyFill="1" applyBorder="1" applyAlignment="1">
      <alignment vertical="center" wrapText="1"/>
    </xf>
    <xf numFmtId="4" fontId="8" fillId="10" borderId="1" xfId="0" applyNumberFormat="1" applyFont="1" applyFill="1" applyBorder="1" applyAlignment="1">
      <alignment horizontal="center" vertical="center" wrapText="1"/>
    </xf>
    <xf numFmtId="0" fontId="4" fillId="8" borderId="1" xfId="0" applyFont="1" applyFill="1" applyBorder="1" applyAlignment="1">
      <alignment horizontal="left" vertical="center" wrapText="1"/>
    </xf>
    <xf numFmtId="0" fontId="4" fillId="8" borderId="1" xfId="0" applyFont="1" applyFill="1" applyBorder="1" applyAlignment="1">
      <alignment horizontal="center" vertical="center" wrapText="1"/>
    </xf>
    <xf numFmtId="165" fontId="4" fillId="8" borderId="1" xfId="0" applyNumberFormat="1" applyFont="1" applyFill="1" applyBorder="1" applyAlignment="1">
      <alignment horizontal="center" vertical="center" wrapText="1"/>
    </xf>
    <xf numFmtId="4" fontId="4" fillId="8" borderId="1" xfId="0" applyNumberFormat="1" applyFont="1" applyFill="1" applyBorder="1" applyAlignment="1">
      <alignment horizontal="center" vertical="center" wrapText="1"/>
    </xf>
    <xf numFmtId="4" fontId="1" fillId="8" borderId="1" xfId="4" applyNumberFormat="1" applyFont="1" applyFill="1" applyBorder="1" applyAlignment="1">
      <alignment horizontal="center" vertical="center"/>
    </xf>
    <xf numFmtId="0" fontId="8" fillId="9" borderId="1" xfId="0" applyFont="1" applyFill="1" applyBorder="1" applyAlignment="1">
      <alignment horizontal="right" vertical="center"/>
    </xf>
    <xf numFmtId="4" fontId="8" fillId="9" borderId="1" xfId="0" applyNumberFormat="1" applyFont="1" applyFill="1" applyBorder="1" applyAlignment="1">
      <alignment horizontal="center" vertical="center" wrapText="1"/>
    </xf>
    <xf numFmtId="49" fontId="8" fillId="0" borderId="0" xfId="0" applyNumberFormat="1" applyFont="1" applyAlignment="1">
      <alignment horizontal="center"/>
    </xf>
    <xf numFmtId="4" fontId="4" fillId="0" borderId="0" xfId="0" applyNumberFormat="1" applyFont="1" applyAlignment="1">
      <alignment wrapText="1"/>
    </xf>
    <xf numFmtId="4" fontId="8" fillId="0" borderId="0" xfId="0" applyNumberFormat="1" applyFont="1" applyAlignment="1">
      <alignment horizontal="center" vertical="center"/>
    </xf>
    <xf numFmtId="4" fontId="4" fillId="0" borderId="0" xfId="0" applyNumberFormat="1" applyFont="1" applyAlignment="1">
      <alignment horizontal="center"/>
    </xf>
    <xf numFmtId="49" fontId="21" fillId="0" borderId="1" xfId="0" applyNumberFormat="1" applyFont="1" applyBorder="1" applyAlignment="1">
      <alignment horizontal="center" vertical="center"/>
    </xf>
    <xf numFmtId="0" fontId="8" fillId="0" borderId="1" xfId="0" applyFont="1" applyBorder="1" applyAlignment="1">
      <alignment horizontal="left" vertical="center"/>
    </xf>
    <xf numFmtId="0" fontId="4" fillId="0" borderId="1" xfId="0" applyFont="1" applyBorder="1" applyAlignment="1">
      <alignment horizontal="left" vertical="center"/>
    </xf>
    <xf numFmtId="4" fontId="8" fillId="0" borderId="1" xfId="0" applyNumberFormat="1" applyFont="1" applyBorder="1" applyAlignment="1">
      <alignment horizontal="center" vertical="center"/>
    </xf>
    <xf numFmtId="4" fontId="21" fillId="0" borderId="1" xfId="0" applyNumberFormat="1" applyFont="1" applyBorder="1" applyAlignment="1">
      <alignment horizontal="center" vertical="center"/>
    </xf>
    <xf numFmtId="0" fontId="4" fillId="4" borderId="1" xfId="0" applyFont="1" applyFill="1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166" fontId="4" fillId="0" borderId="1" xfId="0" applyNumberFormat="1" applyFont="1" applyBorder="1" applyAlignment="1">
      <alignment horizontal="center" vertical="center" wrapText="1"/>
    </xf>
    <xf numFmtId="4" fontId="4" fillId="4" borderId="1" xfId="0" applyNumberFormat="1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/>
    </xf>
    <xf numFmtId="49" fontId="2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 wrapText="1"/>
    </xf>
    <xf numFmtId="1" fontId="4" fillId="4" borderId="1" xfId="1" applyNumberFormat="1" applyFont="1" applyFill="1" applyBorder="1" applyAlignment="1">
      <alignment horizontal="center" vertical="center"/>
    </xf>
    <xf numFmtId="4" fontId="4" fillId="4" borderId="1" xfId="1" applyNumberFormat="1" applyFont="1" applyFill="1" applyBorder="1" applyAlignment="1">
      <alignment horizontal="center" vertical="center"/>
    </xf>
    <xf numFmtId="4" fontId="1" fillId="4" borderId="1" xfId="0" applyNumberFormat="1" applyFont="1" applyFill="1" applyBorder="1" applyAlignment="1">
      <alignment horizontal="center" vertical="center"/>
    </xf>
    <xf numFmtId="4" fontId="21" fillId="4" borderId="1" xfId="0" applyNumberFormat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left" vertical="center"/>
    </xf>
    <xf numFmtId="1" fontId="1" fillId="4" borderId="1" xfId="1" applyNumberFormat="1" applyFont="1" applyFill="1" applyBorder="1" applyAlignment="1">
      <alignment horizontal="center" vertical="center"/>
    </xf>
    <xf numFmtId="4" fontId="1" fillId="4" borderId="1" xfId="1" applyNumberFormat="1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 wrapText="1"/>
    </xf>
    <xf numFmtId="49" fontId="8" fillId="4" borderId="1" xfId="0" applyNumberFormat="1" applyFont="1" applyFill="1" applyBorder="1" applyAlignment="1">
      <alignment horizontal="center" vertical="center" wrapText="1"/>
    </xf>
    <xf numFmtId="0" fontId="1" fillId="4" borderId="1" xfId="0" applyFont="1" applyFill="1" applyBorder="1" applyAlignment="1">
      <alignment vertical="center" wrapText="1"/>
    </xf>
    <xf numFmtId="0" fontId="14" fillId="4" borderId="0" xfId="0" applyFont="1" applyFill="1" applyAlignment="1">
      <alignment vertical="center"/>
    </xf>
    <xf numFmtId="0" fontId="22" fillId="4" borderId="1" xfId="0" applyFont="1" applyFill="1" applyBorder="1" applyAlignment="1">
      <alignment horizontal="left" vertical="center" wrapText="1"/>
    </xf>
    <xf numFmtId="4" fontId="23" fillId="4" borderId="1" xfId="0" applyNumberFormat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vertical="center" wrapText="1"/>
    </xf>
    <xf numFmtId="4" fontId="12" fillId="4" borderId="0" xfId="0" applyNumberFormat="1" applyFont="1" applyFill="1" applyAlignment="1">
      <alignment vertical="center"/>
    </xf>
    <xf numFmtId="0" fontId="14" fillId="4" borderId="1" xfId="0" applyFont="1" applyFill="1" applyBorder="1" applyAlignment="1">
      <alignment horizontal="center" vertical="center"/>
    </xf>
    <xf numFmtId="1" fontId="14" fillId="4" borderId="1" xfId="1" applyNumberFormat="1" applyFont="1" applyFill="1" applyBorder="1" applyAlignment="1">
      <alignment horizontal="center" vertical="center"/>
    </xf>
    <xf numFmtId="4" fontId="12" fillId="4" borderId="1" xfId="0" applyNumberFormat="1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49" fontId="24" fillId="8" borderId="1" xfId="0" applyNumberFormat="1" applyFont="1" applyFill="1" applyBorder="1" applyAlignment="1">
      <alignment horizontal="center" vertical="center" wrapText="1"/>
    </xf>
    <xf numFmtId="49" fontId="24" fillId="4" borderId="1" xfId="0" applyNumberFormat="1" applyFont="1" applyFill="1" applyBorder="1" applyAlignment="1">
      <alignment horizontal="center" vertical="center" wrapText="1"/>
    </xf>
    <xf numFmtId="4" fontId="4" fillId="8" borderId="1" xfId="4" applyNumberFormat="1" applyFont="1" applyFill="1" applyBorder="1" applyAlignment="1">
      <alignment horizontal="center" vertical="center"/>
    </xf>
    <xf numFmtId="4" fontId="8" fillId="8" borderId="1" xfId="0" applyNumberFormat="1" applyFont="1" applyFill="1" applyBorder="1" applyAlignment="1">
      <alignment horizontal="center" vertical="center" wrapText="1"/>
    </xf>
    <xf numFmtId="4" fontId="14" fillId="8" borderId="1" xfId="0" applyNumberFormat="1" applyFont="1" applyFill="1" applyBorder="1" applyAlignment="1">
      <alignment horizontal="center" vertical="center" wrapText="1"/>
    </xf>
    <xf numFmtId="0" fontId="17" fillId="4" borderId="1" xfId="0" applyFont="1" applyFill="1" applyBorder="1" applyAlignment="1">
      <alignment horizontal="left" vertical="center" wrapText="1"/>
    </xf>
    <xf numFmtId="0" fontId="17" fillId="4" borderId="1" xfId="0" applyFont="1" applyFill="1" applyBorder="1" applyAlignment="1">
      <alignment horizontal="center" vertical="center" wrapText="1"/>
    </xf>
    <xf numFmtId="1" fontId="12" fillId="4" borderId="1" xfId="1" applyNumberFormat="1" applyFont="1" applyFill="1" applyBorder="1" applyAlignment="1">
      <alignment horizontal="center" vertical="center"/>
    </xf>
    <xf numFmtId="0" fontId="17" fillId="4" borderId="1" xfId="0" applyFont="1" applyFill="1" applyBorder="1" applyAlignment="1">
      <alignment horizontal="left" vertical="center"/>
    </xf>
    <xf numFmtId="0" fontId="14" fillId="4" borderId="1" xfId="0" applyFont="1" applyFill="1" applyBorder="1" applyAlignment="1">
      <alignment horizontal="left" vertical="center" wrapText="1"/>
    </xf>
    <xf numFmtId="49" fontId="2" fillId="9" borderId="1" xfId="0" applyNumberFormat="1" applyFont="1" applyFill="1" applyBorder="1" applyAlignment="1">
      <alignment horizontal="center" vertical="center" wrapText="1"/>
    </xf>
    <xf numFmtId="0" fontId="2" fillId="9" borderId="1" xfId="0" applyFont="1" applyFill="1" applyBorder="1" applyAlignment="1">
      <alignment vertical="center" wrapText="1"/>
    </xf>
    <xf numFmtId="0" fontId="2" fillId="9" borderId="1" xfId="0" applyFont="1" applyFill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0" fontId="13" fillId="4" borderId="0" xfId="0" applyFont="1" applyFill="1" applyAlignment="1">
      <alignment horizontal="center" vertical="center" wrapText="1"/>
    </xf>
    <xf numFmtId="49" fontId="2" fillId="10" borderId="1" xfId="0" applyNumberFormat="1" applyFont="1" applyFill="1" applyBorder="1" applyAlignment="1">
      <alignment horizontal="center" vertical="center" wrapText="1"/>
    </xf>
    <xf numFmtId="0" fontId="2" fillId="10" borderId="1" xfId="0" applyFont="1" applyFill="1" applyBorder="1" applyAlignment="1">
      <alignment vertical="center" wrapText="1"/>
    </xf>
    <xf numFmtId="4" fontId="2" fillId="10" borderId="1" xfId="0" applyNumberFormat="1" applyFont="1" applyFill="1" applyBorder="1" applyAlignment="1">
      <alignment horizontal="center" vertical="center" wrapText="1"/>
    </xf>
    <xf numFmtId="49" fontId="2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vertical="center" wrapText="1"/>
    </xf>
    <xf numFmtId="4" fontId="2" fillId="8" borderId="1" xfId="0" applyNumberFormat="1" applyFont="1" applyFill="1" applyBorder="1" applyAlignment="1">
      <alignment horizontal="center" vertical="center" wrapText="1"/>
    </xf>
    <xf numFmtId="0" fontId="1" fillId="8" borderId="1" xfId="0" applyFont="1" applyFill="1" applyBorder="1" applyAlignment="1">
      <alignment horizontal="left" vertical="center" wrapText="1"/>
    </xf>
    <xf numFmtId="0" fontId="1" fillId="8" borderId="1" xfId="0" applyFont="1" applyFill="1" applyBorder="1" applyAlignment="1">
      <alignment horizontal="center" vertical="center" wrapText="1"/>
    </xf>
    <xf numFmtId="165" fontId="1" fillId="8" borderId="1" xfId="0" applyNumberFormat="1" applyFont="1" applyFill="1" applyBorder="1" applyAlignment="1">
      <alignment horizontal="center" vertical="center" wrapText="1"/>
    </xf>
    <xf numFmtId="4" fontId="1" fillId="8" borderId="1" xfId="0" applyNumberFormat="1" applyFont="1" applyFill="1" applyBorder="1" applyAlignment="1">
      <alignment horizontal="center" vertical="center" wrapText="1"/>
    </xf>
    <xf numFmtId="0" fontId="14" fillId="4" borderId="0" xfId="0" applyFont="1" applyFill="1" applyAlignment="1">
      <alignment vertical="center" wrapText="1"/>
    </xf>
    <xf numFmtId="49" fontId="23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horizontal="left" vertical="center"/>
    </xf>
    <xf numFmtId="0" fontId="14" fillId="4" borderId="1" xfId="0" applyFont="1" applyFill="1" applyBorder="1" applyAlignment="1">
      <alignment vertical="center"/>
    </xf>
    <xf numFmtId="4" fontId="2" fillId="0" borderId="1" xfId="0" applyNumberFormat="1" applyFont="1" applyBorder="1" applyAlignment="1">
      <alignment horizontal="center" vertical="center"/>
    </xf>
    <xf numFmtId="4" fontId="23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 wrapText="1"/>
    </xf>
    <xf numFmtId="1" fontId="1" fillId="0" borderId="1" xfId="1" applyNumberFormat="1" applyFont="1" applyBorder="1" applyAlignment="1">
      <alignment horizontal="center" vertical="center"/>
    </xf>
    <xf numFmtId="49" fontId="13" fillId="4" borderId="1" xfId="0" applyNumberFormat="1" applyFont="1" applyFill="1" applyBorder="1" applyAlignment="1">
      <alignment horizontal="center" vertical="center" wrapText="1"/>
    </xf>
    <xf numFmtId="4" fontId="14" fillId="4" borderId="1" xfId="0" applyNumberFormat="1" applyFont="1" applyFill="1" applyBorder="1" applyAlignment="1">
      <alignment horizontal="center" vertical="center" wrapText="1"/>
    </xf>
    <xf numFmtId="49" fontId="11" fillId="4" borderId="1" xfId="0" applyNumberFormat="1" applyFont="1" applyFill="1" applyBorder="1" applyAlignment="1">
      <alignment horizontal="center" vertical="center" wrapText="1"/>
    </xf>
    <xf numFmtId="0" fontId="12" fillId="4" borderId="1" xfId="0" applyFont="1" applyFill="1" applyBorder="1" applyAlignment="1">
      <alignment horizontal="left" vertical="center" wrapText="1"/>
    </xf>
    <xf numFmtId="0" fontId="12" fillId="4" borderId="1" xfId="0" applyFont="1" applyFill="1" applyBorder="1" applyAlignment="1">
      <alignment horizontal="center" vertical="center" wrapText="1"/>
    </xf>
    <xf numFmtId="165" fontId="12" fillId="4" borderId="1" xfId="0" applyNumberFormat="1" applyFont="1" applyFill="1" applyBorder="1" applyAlignment="1">
      <alignment horizontal="center" vertical="center" wrapText="1"/>
    </xf>
    <xf numFmtId="166" fontId="12" fillId="4" borderId="1" xfId="0" applyNumberFormat="1" applyFont="1" applyFill="1" applyBorder="1" applyAlignment="1">
      <alignment horizontal="center" vertical="center" wrapText="1"/>
    </xf>
    <xf numFmtId="49" fontId="16" fillId="4" borderId="1" xfId="0" applyNumberFormat="1" applyFont="1" applyFill="1" applyBorder="1" applyAlignment="1">
      <alignment horizontal="center" vertical="center"/>
    </xf>
    <xf numFmtId="4" fontId="16" fillId="4" borderId="1" xfId="0" applyNumberFormat="1" applyFont="1" applyFill="1" applyBorder="1" applyAlignment="1">
      <alignment horizontal="center" vertical="center"/>
    </xf>
    <xf numFmtId="0" fontId="14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vertical="center" wrapText="1"/>
    </xf>
    <xf numFmtId="1" fontId="14" fillId="4" borderId="1" xfId="0" applyNumberFormat="1" applyFont="1" applyFill="1" applyBorder="1" applyAlignment="1">
      <alignment horizontal="center" vertical="center"/>
    </xf>
    <xf numFmtId="49" fontId="13" fillId="8" borderId="1" xfId="0" applyNumberFormat="1" applyFont="1" applyFill="1" applyBorder="1" applyAlignment="1">
      <alignment horizontal="center" vertical="center" wrapText="1"/>
    </xf>
    <xf numFmtId="0" fontId="14" fillId="8" borderId="1" xfId="0" applyFont="1" applyFill="1" applyBorder="1" applyAlignment="1">
      <alignment horizontal="left" vertical="center" wrapText="1"/>
    </xf>
    <xf numFmtId="0" fontId="14" fillId="8" borderId="1" xfId="0" applyFont="1" applyFill="1" applyBorder="1" applyAlignment="1">
      <alignment horizontal="center" vertical="center" wrapText="1"/>
    </xf>
    <xf numFmtId="165" fontId="14" fillId="8" borderId="1" xfId="0" applyNumberFormat="1" applyFont="1" applyFill="1" applyBorder="1" applyAlignment="1">
      <alignment horizontal="center" vertical="center" wrapText="1"/>
    </xf>
    <xf numFmtId="0" fontId="2" fillId="8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right" vertical="center"/>
    </xf>
    <xf numFmtId="0" fontId="1" fillId="0" borderId="0" xfId="0" applyFont="1" applyAlignment="1">
      <alignment horizontal="left" vertical="center" wrapText="1"/>
    </xf>
    <xf numFmtId="0" fontId="4" fillId="0" borderId="0" xfId="0" applyFont="1" applyAlignment="1">
      <alignment horizontal="left" vertical="center" wrapText="1"/>
    </xf>
    <xf numFmtId="0" fontId="1" fillId="0" borderId="0" xfId="0" applyFont="1" applyAlignment="1">
      <alignment horizontal="left" vertical="center"/>
    </xf>
    <xf numFmtId="0" fontId="19" fillId="0" borderId="0" xfId="0" applyFont="1" applyAlignment="1">
      <alignment horizontal="center"/>
    </xf>
    <xf numFmtId="0" fontId="19" fillId="2" borderId="20" xfId="0" applyFont="1" applyFill="1" applyBorder="1" applyAlignment="1">
      <alignment horizontal="left" vertical="center"/>
    </xf>
    <xf numFmtId="0" fontId="19" fillId="2" borderId="0" xfId="0" applyFont="1" applyFill="1" applyAlignment="1">
      <alignment horizontal="left" vertical="center"/>
    </xf>
    <xf numFmtId="0" fontId="19" fillId="2" borderId="21" xfId="0" applyFont="1" applyFill="1" applyBorder="1" applyAlignment="1">
      <alignment horizontal="left" vertical="center"/>
    </xf>
    <xf numFmtId="0" fontId="19" fillId="3" borderId="20" xfId="0" applyFont="1" applyFill="1" applyBorder="1" applyAlignment="1">
      <alignment horizontal="left" vertical="center"/>
    </xf>
    <xf numFmtId="0" fontId="19" fillId="3" borderId="0" xfId="0" applyFont="1" applyFill="1" applyAlignment="1">
      <alignment horizontal="left" vertical="center"/>
    </xf>
    <xf numFmtId="0" fontId="19" fillId="3" borderId="21" xfId="0" applyFont="1" applyFill="1" applyBorder="1" applyAlignment="1">
      <alignment horizontal="left" vertical="center"/>
    </xf>
    <xf numFmtId="0" fontId="2" fillId="2" borderId="1" xfId="0" applyFont="1" applyFill="1" applyBorder="1" applyAlignment="1">
      <alignment horizontal="right" vertical="center"/>
    </xf>
    <xf numFmtId="0" fontId="2" fillId="3" borderId="1" xfId="0" applyFont="1" applyFill="1" applyBorder="1" applyAlignment="1">
      <alignment horizontal="right" vertical="center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 wrapText="1"/>
    </xf>
    <xf numFmtId="0" fontId="19" fillId="2" borderId="20" xfId="0" applyFont="1" applyFill="1" applyBorder="1" applyAlignment="1">
      <alignment horizontal="left"/>
    </xf>
    <xf numFmtId="0" fontId="19" fillId="2" borderId="0" xfId="0" applyFont="1" applyFill="1" applyAlignment="1">
      <alignment horizontal="left"/>
    </xf>
    <xf numFmtId="0" fontId="19" fillId="2" borderId="21" xfId="0" applyFont="1" applyFill="1" applyBorder="1" applyAlignment="1">
      <alignment horizontal="left"/>
    </xf>
    <xf numFmtId="0" fontId="13" fillId="0" borderId="0" xfId="0" applyFont="1" applyAlignment="1">
      <alignment horizontal="center" vertical="center"/>
    </xf>
    <xf numFmtId="0" fontId="14" fillId="0" borderId="0" xfId="0" applyFont="1" applyAlignment="1">
      <alignment horizontal="left" vertical="center" wrapText="1"/>
    </xf>
    <xf numFmtId="0" fontId="14" fillId="0" borderId="0" xfId="0" applyFont="1" applyAlignment="1">
      <alignment horizontal="left" vertical="center"/>
    </xf>
    <xf numFmtId="0" fontId="12" fillId="0" borderId="0" xfId="0" applyFont="1" applyAlignment="1">
      <alignment horizontal="left" vertical="center" wrapText="1"/>
    </xf>
    <xf numFmtId="0" fontId="16" fillId="8" borderId="16" xfId="0" applyFont="1" applyFill="1" applyBorder="1" applyAlignment="1">
      <alignment horizontal="right" vertical="center"/>
    </xf>
    <xf numFmtId="0" fontId="16" fillId="8" borderId="22" xfId="0" applyFont="1" applyFill="1" applyBorder="1" applyAlignment="1">
      <alignment horizontal="right" vertical="center"/>
    </xf>
    <xf numFmtId="0" fontId="16" fillId="8" borderId="23" xfId="0" applyFont="1" applyFill="1" applyBorder="1" applyAlignment="1">
      <alignment horizontal="right" vertical="center"/>
    </xf>
    <xf numFmtId="0" fontId="0" fillId="0" borderId="0" xfId="0" applyAlignment="1">
      <alignment horizontal="center" wrapText="1"/>
    </xf>
  </cellXfs>
  <cellStyles count="5">
    <cellStyle name="60% — акцент1" xfId="4" builtinId="32"/>
    <cellStyle name="Акцент1" xfId="3" builtinId="29"/>
    <cellStyle name="Обычный" xfId="0" builtinId="0"/>
    <cellStyle name="Обычный 2 2" xfId="2" xr:uid="{00000000-0005-0000-0000-000003000000}"/>
    <cellStyle name="Обычный_Сметы" xfId="1" xr:uid="{00000000-0005-0000-0000-000004000000}"/>
  </cellStyles>
  <dxfs count="8"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I:\_&#1057;&#1084;&#1077;&#1090;&#1085;&#1099;&#1081;%20&#1086;&#1090;&#1076;&#1077;&#1083;\2.%20&#1058;&#1045;&#1053;&#1044;&#1045;&#1056;&#1067;\&#1046;&#1050;%20&#1055;&#1088;&#1077;&#1086;\&#1055;&#1056;&#1045;&#1054;%206\12%20&#1041;&#1083;&#1072;&#1075;&#1086;&#1091;&#1089;&#1090;&#1088;&#1086;&#1081;&#1089;&#1090;&#1074;&#1086;\&#1040;&#1074;&#1090;&#1086;&#1087;&#1086;&#1083;&#1080;&#1074;%20&#1055;&#1056;&#1045;&#1054;%206\&#1059;&#1089;&#1090;&#1088;&#1086;&#1081;&#1089;&#1090;&#1074;&#1086;%20&#1072;&#1074;&#1090;&#1086;&#1084;&#1072;&#1090;&#1080;&#1095;&#1077;&#1089;&#1082;&#1086;&#1075;&#1086;%20&#1087;&#1086;&#1083;&#1080;&#1074;&#1072;%20&#1043;&#1055;206,207.XLSX" TargetMode="External"/><Relationship Id="rId1" Type="http://schemas.openxmlformats.org/officeDocument/2006/relationships/externalLinkPath" Target="file:///I:\_&#1057;&#1084;&#1077;&#1090;&#1085;&#1099;&#1081;%20&#1086;&#1090;&#1076;&#1077;&#1083;\2.%20&#1058;&#1045;&#1053;&#1044;&#1045;&#1056;&#1067;\&#1046;&#1050;%20&#1055;&#1088;&#1077;&#1086;\&#1055;&#1056;&#1045;&#1054;%206\12%20&#1041;&#1083;&#1072;&#1075;&#1086;&#1091;&#1089;&#1090;&#1088;&#1086;&#1081;&#1089;&#1090;&#1074;&#1086;\&#1040;&#1074;&#1090;&#1086;&#1087;&#1086;&#1083;&#1080;&#1074;%20&#1055;&#1056;&#1045;&#1054;%206\&#1059;&#1089;&#1090;&#1088;&#1086;&#1081;&#1089;&#1090;&#1074;&#1086;%20&#1072;&#1074;&#1090;&#1086;&#1084;&#1072;&#1090;&#1080;&#1095;&#1077;&#1089;&#1082;&#1086;&#1075;&#1086;%20&#1087;&#1086;&#1083;&#1080;&#1074;&#1072;%20&#1043;&#1055;206,2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ЛСР 12.07"/>
      <sheetName val="работа"/>
      <sheetName val="материалы"/>
    </sheetNames>
    <sheetDataSet>
      <sheetData sheetId="0">
        <row r="152">
          <cell r="I152">
            <v>0</v>
          </cell>
        </row>
        <row r="153">
          <cell r="I153">
            <v>0</v>
          </cell>
        </row>
      </sheetData>
      <sheetData sheetId="1"/>
      <sheetData sheetId="2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94BC438-54AA-41A4-BE99-BFC69D17EBCA}">
  <dimension ref="A1:U168"/>
  <sheetViews>
    <sheetView topLeftCell="A4" workbookViewId="0">
      <selection activeCell="E10" sqref="E10"/>
    </sheetView>
  </sheetViews>
  <sheetFormatPr defaultRowHeight="15" x14ac:dyDescent="0.25"/>
  <cols>
    <col min="2" max="2" width="69.5703125" customWidth="1"/>
    <col min="3" max="3" width="13.140625" customWidth="1"/>
    <col min="4" max="4" width="19.28515625" customWidth="1"/>
    <col min="5" max="5" width="13.85546875" customWidth="1"/>
    <col min="6" max="6" width="12.85546875" customWidth="1"/>
  </cols>
  <sheetData>
    <row r="1" spans="1:21" x14ac:dyDescent="0.25">
      <c r="A1" s="111"/>
      <c r="B1" s="111"/>
      <c r="C1" s="111"/>
      <c r="D1" s="111"/>
    </row>
    <row r="2" spans="1:21" s="11" customFormat="1" ht="12.75" x14ac:dyDescent="0.2">
      <c r="C2" s="12"/>
      <c r="D2" s="12"/>
      <c r="F2" s="13" t="s">
        <v>69</v>
      </c>
    </row>
    <row r="3" spans="1:21" s="11" customFormat="1" ht="12.75" x14ac:dyDescent="0.2">
      <c r="C3" s="14"/>
      <c r="E3" s="14"/>
      <c r="F3" s="15" t="s">
        <v>70</v>
      </c>
    </row>
    <row r="4" spans="1:21" s="11" customFormat="1" ht="12.75" x14ac:dyDescent="0.2">
      <c r="B4" s="14"/>
      <c r="C4" s="14"/>
      <c r="D4" s="14"/>
      <c r="E4" s="16"/>
      <c r="F4" s="17"/>
    </row>
    <row r="5" spans="1:21" s="20" customFormat="1" x14ac:dyDescent="0.25">
      <c r="B5" s="18" t="s">
        <v>50</v>
      </c>
      <c r="C5" s="19" t="s">
        <v>51</v>
      </c>
      <c r="E5" s="19" t="s">
        <v>52</v>
      </c>
    </row>
    <row r="6" spans="1:21" s="20" customFormat="1" x14ac:dyDescent="0.25">
      <c r="B6" s="18"/>
      <c r="C6" s="21" t="s">
        <v>330</v>
      </c>
      <c r="E6" s="20" t="s">
        <v>47</v>
      </c>
    </row>
    <row r="7" spans="1:21" s="20" customFormat="1" x14ac:dyDescent="0.25">
      <c r="B7" s="18"/>
      <c r="C7" s="21" t="s">
        <v>48</v>
      </c>
      <c r="E7" s="20" t="s">
        <v>48</v>
      </c>
    </row>
    <row r="8" spans="1:21" s="20" customFormat="1" x14ac:dyDescent="0.25">
      <c r="B8" s="18"/>
      <c r="C8" s="21"/>
    </row>
    <row r="9" spans="1:21" s="20" customFormat="1" x14ac:dyDescent="0.25">
      <c r="B9" s="18" t="s">
        <v>328</v>
      </c>
      <c r="C9" s="21" t="s">
        <v>331</v>
      </c>
      <c r="E9" s="20" t="s">
        <v>332</v>
      </c>
    </row>
    <row r="10" spans="1:21" s="1" customFormat="1" ht="12.75" x14ac:dyDescent="0.25">
      <c r="A10" s="2"/>
      <c r="B10" s="9"/>
      <c r="C10" s="2"/>
      <c r="D10" s="2"/>
      <c r="E10" s="3"/>
      <c r="F10" s="3"/>
    </row>
    <row r="11" spans="1:21" s="8" customFormat="1" ht="12.75" x14ac:dyDescent="0.25">
      <c r="A11" s="304" t="s">
        <v>53</v>
      </c>
      <c r="B11" s="304"/>
      <c r="C11" s="304"/>
      <c r="D11" s="304"/>
      <c r="E11" s="304"/>
      <c r="F11" s="304"/>
    </row>
    <row r="12" spans="1:21" s="8" customFormat="1" ht="28.5" customHeight="1" x14ac:dyDescent="0.25">
      <c r="A12" s="305" t="s">
        <v>329</v>
      </c>
      <c r="B12" s="305"/>
      <c r="C12" s="305"/>
      <c r="D12" s="305"/>
      <c r="E12" s="305"/>
      <c r="F12" s="305"/>
    </row>
    <row r="13" spans="1:21" s="8" customFormat="1" ht="12.75" x14ac:dyDescent="0.25">
      <c r="A13" s="304" t="s">
        <v>10</v>
      </c>
      <c r="B13" s="304"/>
      <c r="C13" s="304"/>
      <c r="D13" s="304"/>
      <c r="E13" s="304"/>
      <c r="F13" s="304"/>
    </row>
    <row r="14" spans="1:21" s="1" customFormat="1" ht="12.75" x14ac:dyDescent="0.25">
      <c r="A14" s="2"/>
      <c r="B14" s="9"/>
      <c r="C14" s="2"/>
      <c r="D14" s="2"/>
      <c r="E14" s="3"/>
      <c r="F14" s="3"/>
    </row>
    <row r="15" spans="1:21" s="2" customFormat="1" ht="13.5" thickBot="1" x14ac:dyDescent="0.3">
      <c r="A15" s="4" t="s">
        <v>0</v>
      </c>
      <c r="B15" s="5" t="s">
        <v>1</v>
      </c>
      <c r="C15" s="4" t="s">
        <v>2</v>
      </c>
      <c r="D15" s="4" t="s">
        <v>3</v>
      </c>
      <c r="E15" s="6" t="s">
        <v>5</v>
      </c>
      <c r="F15" s="6" t="s">
        <v>4</v>
      </c>
    </row>
    <row r="16" spans="1:21" s="113" customFormat="1" x14ac:dyDescent="0.25">
      <c r="A16" s="140">
        <v>1</v>
      </c>
      <c r="B16" s="112" t="s">
        <v>13</v>
      </c>
      <c r="C16" s="138" t="s">
        <v>168</v>
      </c>
      <c r="D16" s="156">
        <v>24</v>
      </c>
      <c r="E16" s="172"/>
      <c r="F16" s="172"/>
      <c r="G16" s="173"/>
      <c r="H16" s="173"/>
      <c r="I16" s="173"/>
      <c r="J16" s="173"/>
      <c r="K16" s="173"/>
      <c r="L16" s="173"/>
      <c r="M16" s="173"/>
      <c r="N16" s="173"/>
      <c r="O16" s="173"/>
      <c r="P16" s="173"/>
      <c r="Q16" s="173"/>
      <c r="R16" s="173"/>
      <c r="S16" s="173"/>
      <c r="T16" s="173"/>
      <c r="U16" s="173"/>
    </row>
    <row r="17" spans="1:6" x14ac:dyDescent="0.25">
      <c r="A17" s="141">
        <v>2</v>
      </c>
      <c r="B17" s="114" t="s">
        <v>164</v>
      </c>
      <c r="C17" s="139" t="s">
        <v>168</v>
      </c>
      <c r="D17" s="157">
        <v>2</v>
      </c>
      <c r="E17" s="171"/>
      <c r="F17" s="171"/>
    </row>
    <row r="18" spans="1:6" x14ac:dyDescent="0.25">
      <c r="A18" s="115">
        <v>3</v>
      </c>
      <c r="B18" s="114" t="s">
        <v>169</v>
      </c>
      <c r="C18" s="139" t="s">
        <v>168</v>
      </c>
      <c r="D18" s="158">
        <v>8</v>
      </c>
      <c r="E18" s="171"/>
      <c r="F18" s="171"/>
    </row>
    <row r="19" spans="1:6" ht="25.5" x14ac:dyDescent="0.25">
      <c r="A19" s="115">
        <v>4</v>
      </c>
      <c r="B19" s="116" t="s">
        <v>170</v>
      </c>
      <c r="C19" s="139" t="s">
        <v>168</v>
      </c>
      <c r="D19" s="157">
        <v>128</v>
      </c>
      <c r="E19" s="171"/>
      <c r="F19" s="171"/>
    </row>
    <row r="20" spans="1:6" x14ac:dyDescent="0.25">
      <c r="A20" s="117">
        <v>5</v>
      </c>
      <c r="B20" s="135" t="s">
        <v>14</v>
      </c>
      <c r="C20" s="4" t="s">
        <v>168</v>
      </c>
      <c r="D20" s="158">
        <v>300</v>
      </c>
      <c r="E20" s="171"/>
      <c r="F20" s="171"/>
    </row>
    <row r="21" spans="1:6" x14ac:dyDescent="0.25">
      <c r="A21" s="117">
        <v>6</v>
      </c>
      <c r="B21" s="135" t="s">
        <v>15</v>
      </c>
      <c r="C21" s="4" t="s">
        <v>168</v>
      </c>
      <c r="D21" s="158">
        <v>450</v>
      </c>
      <c r="E21" s="171"/>
      <c r="F21" s="171"/>
    </row>
    <row r="22" spans="1:6" x14ac:dyDescent="0.25">
      <c r="A22" s="117">
        <v>7</v>
      </c>
      <c r="B22" s="135" t="s">
        <v>16</v>
      </c>
      <c r="C22" s="4" t="s">
        <v>168</v>
      </c>
      <c r="D22" s="158">
        <v>2500</v>
      </c>
      <c r="E22" s="171"/>
      <c r="F22" s="171"/>
    </row>
    <row r="23" spans="1:6" x14ac:dyDescent="0.25">
      <c r="A23" s="117">
        <v>8</v>
      </c>
      <c r="B23" s="135" t="s">
        <v>17</v>
      </c>
      <c r="C23" s="4" t="s">
        <v>168</v>
      </c>
      <c r="D23" s="157">
        <v>50</v>
      </c>
      <c r="E23" s="171"/>
      <c r="F23" s="171"/>
    </row>
    <row r="24" spans="1:6" x14ac:dyDescent="0.25">
      <c r="A24" s="117">
        <v>9</v>
      </c>
      <c r="B24" s="135" t="s">
        <v>18</v>
      </c>
      <c r="C24" s="4" t="s">
        <v>168</v>
      </c>
      <c r="D24" s="157">
        <v>250</v>
      </c>
      <c r="E24" s="171"/>
      <c r="F24" s="171"/>
    </row>
    <row r="25" spans="1:6" x14ac:dyDescent="0.25">
      <c r="A25" s="117">
        <v>10</v>
      </c>
      <c r="B25" s="116" t="s">
        <v>19</v>
      </c>
      <c r="C25" s="4" t="s">
        <v>168</v>
      </c>
      <c r="D25" s="157">
        <v>11500</v>
      </c>
      <c r="E25" s="171"/>
      <c r="F25" s="171"/>
    </row>
    <row r="26" spans="1:6" x14ac:dyDescent="0.25">
      <c r="A26" s="117">
        <v>11</v>
      </c>
      <c r="B26" s="135" t="s">
        <v>20</v>
      </c>
      <c r="C26" s="4" t="s">
        <v>168</v>
      </c>
      <c r="D26" s="157">
        <v>70</v>
      </c>
      <c r="E26" s="171"/>
      <c r="F26" s="171"/>
    </row>
    <row r="27" spans="1:6" x14ac:dyDescent="0.25">
      <c r="A27" s="117">
        <v>12</v>
      </c>
      <c r="B27" s="116" t="s">
        <v>171</v>
      </c>
      <c r="C27" s="4" t="s">
        <v>168</v>
      </c>
      <c r="D27" s="158">
        <v>160</v>
      </c>
      <c r="E27" s="171"/>
      <c r="F27" s="171"/>
    </row>
    <row r="28" spans="1:6" x14ac:dyDescent="0.25">
      <c r="A28" s="117">
        <v>13</v>
      </c>
      <c r="B28" s="116" t="s">
        <v>172</v>
      </c>
      <c r="C28" s="4" t="s">
        <v>168</v>
      </c>
      <c r="D28" s="157">
        <v>160</v>
      </c>
      <c r="E28" s="171"/>
      <c r="F28" s="171"/>
    </row>
    <row r="29" spans="1:6" x14ac:dyDescent="0.25">
      <c r="A29" s="118">
        <v>14</v>
      </c>
      <c r="B29" s="136" t="s">
        <v>21</v>
      </c>
      <c r="C29" s="26" t="s">
        <v>168</v>
      </c>
      <c r="D29" s="157">
        <v>113</v>
      </c>
      <c r="E29" s="171"/>
      <c r="F29" s="171"/>
    </row>
    <row r="30" spans="1:6" x14ac:dyDescent="0.25">
      <c r="A30" s="117">
        <v>15</v>
      </c>
      <c r="B30" s="135" t="s">
        <v>54</v>
      </c>
      <c r="C30" s="4" t="s">
        <v>168</v>
      </c>
      <c r="D30" s="158">
        <v>4</v>
      </c>
      <c r="E30" s="171"/>
      <c r="F30" s="171"/>
    </row>
    <row r="31" spans="1:6" x14ac:dyDescent="0.25">
      <c r="A31" s="117">
        <v>16</v>
      </c>
      <c r="B31" s="135" t="s">
        <v>55</v>
      </c>
      <c r="C31" s="4" t="s">
        <v>168</v>
      </c>
      <c r="D31" s="158">
        <v>4</v>
      </c>
      <c r="E31" s="171"/>
      <c r="F31" s="171"/>
    </row>
    <row r="32" spans="1:6" x14ac:dyDescent="0.25">
      <c r="A32" s="117">
        <v>17</v>
      </c>
      <c r="B32" s="135" t="s">
        <v>56</v>
      </c>
      <c r="C32" s="4" t="s">
        <v>168</v>
      </c>
      <c r="D32" s="158">
        <v>3</v>
      </c>
      <c r="E32" s="171"/>
      <c r="F32" s="171"/>
    </row>
    <row r="33" spans="1:6" x14ac:dyDescent="0.25">
      <c r="A33" s="117">
        <v>18</v>
      </c>
      <c r="B33" s="135" t="s">
        <v>173</v>
      </c>
      <c r="C33" s="4" t="s">
        <v>168</v>
      </c>
      <c r="D33" s="158">
        <v>3</v>
      </c>
      <c r="E33" s="171"/>
      <c r="F33" s="171"/>
    </row>
    <row r="34" spans="1:6" x14ac:dyDescent="0.25">
      <c r="A34" s="117">
        <v>19</v>
      </c>
      <c r="B34" s="135" t="s">
        <v>22</v>
      </c>
      <c r="C34" s="4" t="s">
        <v>168</v>
      </c>
      <c r="D34" s="157">
        <v>89</v>
      </c>
      <c r="E34" s="171"/>
      <c r="F34" s="171"/>
    </row>
    <row r="35" spans="1:6" x14ac:dyDescent="0.25">
      <c r="A35" s="117">
        <v>20</v>
      </c>
      <c r="B35" s="135" t="s">
        <v>23</v>
      </c>
      <c r="C35" s="4" t="s">
        <v>168</v>
      </c>
      <c r="D35" s="157">
        <v>2</v>
      </c>
      <c r="E35" s="171"/>
      <c r="F35" s="171"/>
    </row>
    <row r="36" spans="1:6" x14ac:dyDescent="0.25">
      <c r="A36" s="117">
        <v>21</v>
      </c>
      <c r="B36" s="135" t="s">
        <v>174</v>
      </c>
      <c r="C36" s="4" t="s">
        <v>168</v>
      </c>
      <c r="D36" s="157">
        <v>8</v>
      </c>
      <c r="E36" s="171"/>
      <c r="F36" s="171"/>
    </row>
    <row r="37" spans="1:6" x14ac:dyDescent="0.25">
      <c r="A37" s="117">
        <v>22</v>
      </c>
      <c r="B37" s="135" t="s">
        <v>24</v>
      </c>
      <c r="C37" s="4" t="s">
        <v>168</v>
      </c>
      <c r="D37" s="158">
        <v>400</v>
      </c>
      <c r="E37" s="171"/>
      <c r="F37" s="171"/>
    </row>
    <row r="38" spans="1:6" x14ac:dyDescent="0.25">
      <c r="A38" s="117">
        <v>23</v>
      </c>
      <c r="B38" s="116" t="s">
        <v>175</v>
      </c>
      <c r="C38" s="4" t="s">
        <v>168</v>
      </c>
      <c r="D38" s="158">
        <v>10</v>
      </c>
      <c r="E38" s="171"/>
      <c r="F38" s="171"/>
    </row>
    <row r="39" spans="1:6" x14ac:dyDescent="0.25">
      <c r="A39" s="117">
        <v>24</v>
      </c>
      <c r="B39" s="114" t="s">
        <v>176</v>
      </c>
      <c r="C39" s="4" t="s">
        <v>168</v>
      </c>
      <c r="D39" s="158">
        <v>6</v>
      </c>
      <c r="E39" s="171"/>
      <c r="F39" s="171"/>
    </row>
    <row r="40" spans="1:6" x14ac:dyDescent="0.25">
      <c r="A40" s="117">
        <v>25</v>
      </c>
      <c r="B40" s="116" t="s">
        <v>25</v>
      </c>
      <c r="C40" s="4" t="s">
        <v>168</v>
      </c>
      <c r="D40" s="157">
        <v>12</v>
      </c>
      <c r="E40" s="171"/>
      <c r="F40" s="171"/>
    </row>
    <row r="41" spans="1:6" x14ac:dyDescent="0.25">
      <c r="A41" s="117">
        <v>26</v>
      </c>
      <c r="B41" s="116" t="s">
        <v>57</v>
      </c>
      <c r="C41" s="4" t="s">
        <v>168</v>
      </c>
      <c r="D41" s="157">
        <v>75</v>
      </c>
      <c r="E41" s="171"/>
      <c r="F41" s="171"/>
    </row>
    <row r="42" spans="1:6" x14ac:dyDescent="0.25">
      <c r="A42" s="117">
        <v>27</v>
      </c>
      <c r="B42" s="116" t="s">
        <v>26</v>
      </c>
      <c r="C42" s="4" t="s">
        <v>168</v>
      </c>
      <c r="D42" s="158">
        <v>17</v>
      </c>
      <c r="E42" s="171"/>
      <c r="F42" s="171"/>
    </row>
    <row r="43" spans="1:6" x14ac:dyDescent="0.25">
      <c r="A43" s="117">
        <v>28</v>
      </c>
      <c r="B43" s="116" t="s">
        <v>119</v>
      </c>
      <c r="C43" s="4" t="s">
        <v>168</v>
      </c>
      <c r="D43" s="158">
        <v>5</v>
      </c>
      <c r="E43" s="171"/>
      <c r="F43" s="171"/>
    </row>
    <row r="44" spans="1:6" x14ac:dyDescent="0.25">
      <c r="A44" s="117">
        <v>29</v>
      </c>
      <c r="B44" s="116" t="s">
        <v>177</v>
      </c>
      <c r="C44" s="4" t="s">
        <v>168</v>
      </c>
      <c r="D44" s="157">
        <v>17</v>
      </c>
      <c r="E44" s="171"/>
      <c r="F44" s="171"/>
    </row>
    <row r="45" spans="1:6" x14ac:dyDescent="0.25">
      <c r="A45" s="117">
        <v>30</v>
      </c>
      <c r="B45" s="116" t="s">
        <v>178</v>
      </c>
      <c r="C45" s="4" t="s">
        <v>168</v>
      </c>
      <c r="D45" s="158">
        <v>1</v>
      </c>
      <c r="E45" s="171"/>
      <c r="F45" s="171"/>
    </row>
    <row r="46" spans="1:6" x14ac:dyDescent="0.25">
      <c r="A46" s="117">
        <v>31</v>
      </c>
      <c r="B46" s="116" t="s">
        <v>179</v>
      </c>
      <c r="C46" s="4" t="s">
        <v>168</v>
      </c>
      <c r="D46" s="158">
        <v>2</v>
      </c>
      <c r="E46" s="171"/>
      <c r="F46" s="171"/>
    </row>
    <row r="47" spans="1:6" x14ac:dyDescent="0.25">
      <c r="A47" s="119">
        <v>32</v>
      </c>
      <c r="B47" s="137" t="s">
        <v>58</v>
      </c>
      <c r="C47" s="120" t="s">
        <v>168</v>
      </c>
      <c r="D47" s="159">
        <v>1</v>
      </c>
      <c r="E47" s="171"/>
      <c r="F47" s="171"/>
    </row>
    <row r="48" spans="1:6" ht="15.75" thickBot="1" x14ac:dyDescent="0.3">
      <c r="A48" s="306" t="s">
        <v>180</v>
      </c>
      <c r="B48" s="307"/>
      <c r="C48" s="307"/>
      <c r="D48" s="307"/>
      <c r="E48" s="307"/>
      <c r="F48" s="308"/>
    </row>
    <row r="49" spans="1:6" x14ac:dyDescent="0.25">
      <c r="A49" s="121">
        <v>33</v>
      </c>
      <c r="B49" s="142" t="s">
        <v>27</v>
      </c>
      <c r="C49" s="122" t="s">
        <v>168</v>
      </c>
      <c r="D49" s="160">
        <v>15</v>
      </c>
      <c r="E49" s="171"/>
      <c r="F49" s="171"/>
    </row>
    <row r="50" spans="1:6" x14ac:dyDescent="0.25">
      <c r="A50" s="117">
        <v>34</v>
      </c>
      <c r="B50" s="143" t="s">
        <v>181</v>
      </c>
      <c r="C50" s="4" t="s">
        <v>168</v>
      </c>
      <c r="D50" s="161">
        <v>15</v>
      </c>
      <c r="E50" s="171"/>
      <c r="F50" s="171"/>
    </row>
    <row r="51" spans="1:6" x14ac:dyDescent="0.25">
      <c r="A51" s="117">
        <v>35</v>
      </c>
      <c r="B51" s="143" t="s">
        <v>182</v>
      </c>
      <c r="C51" s="4" t="s">
        <v>168</v>
      </c>
      <c r="D51" s="161">
        <v>2</v>
      </c>
      <c r="E51" s="171"/>
      <c r="F51" s="171"/>
    </row>
    <row r="52" spans="1:6" x14ac:dyDescent="0.25">
      <c r="A52" s="117">
        <v>36</v>
      </c>
      <c r="B52" s="116" t="s">
        <v>28</v>
      </c>
      <c r="C52" s="4" t="s">
        <v>168</v>
      </c>
      <c r="D52" s="161">
        <v>90</v>
      </c>
      <c r="E52" s="171"/>
      <c r="F52" s="171"/>
    </row>
    <row r="53" spans="1:6" x14ac:dyDescent="0.25">
      <c r="A53" s="117">
        <v>37</v>
      </c>
      <c r="B53" s="116" t="s">
        <v>183</v>
      </c>
      <c r="C53" s="4" t="s">
        <v>168</v>
      </c>
      <c r="D53" s="161">
        <v>40</v>
      </c>
      <c r="E53" s="171"/>
      <c r="F53" s="171"/>
    </row>
    <row r="54" spans="1:6" x14ac:dyDescent="0.25">
      <c r="A54" s="117">
        <v>38</v>
      </c>
      <c r="B54" s="116" t="s">
        <v>29</v>
      </c>
      <c r="C54" s="4" t="s">
        <v>168</v>
      </c>
      <c r="D54" s="161">
        <v>12</v>
      </c>
      <c r="E54" s="171"/>
      <c r="F54" s="171"/>
    </row>
    <row r="55" spans="1:6" x14ac:dyDescent="0.25">
      <c r="A55" s="117">
        <v>39</v>
      </c>
      <c r="B55" s="116" t="s">
        <v>30</v>
      </c>
      <c r="C55" s="4" t="s">
        <v>168</v>
      </c>
      <c r="D55" s="161">
        <v>160</v>
      </c>
      <c r="E55" s="171"/>
      <c r="F55" s="171"/>
    </row>
    <row r="56" spans="1:6" x14ac:dyDescent="0.25">
      <c r="A56" s="117">
        <v>40</v>
      </c>
      <c r="B56" s="116" t="s">
        <v>31</v>
      </c>
      <c r="C56" s="4" t="s">
        <v>168</v>
      </c>
      <c r="D56" s="162">
        <v>54</v>
      </c>
      <c r="E56" s="171"/>
      <c r="F56" s="171"/>
    </row>
    <row r="57" spans="1:6" x14ac:dyDescent="0.25">
      <c r="A57" s="117">
        <v>41</v>
      </c>
      <c r="B57" s="116" t="s">
        <v>32</v>
      </c>
      <c r="C57" s="4" t="s">
        <v>168</v>
      </c>
      <c r="D57" s="161">
        <v>22</v>
      </c>
      <c r="E57" s="171"/>
      <c r="F57" s="171"/>
    </row>
    <row r="58" spans="1:6" x14ac:dyDescent="0.25">
      <c r="A58" s="117">
        <v>42</v>
      </c>
      <c r="B58" s="116" t="s">
        <v>184</v>
      </c>
      <c r="C58" s="4" t="s">
        <v>168</v>
      </c>
      <c r="D58" s="161">
        <v>98</v>
      </c>
      <c r="E58" s="171"/>
      <c r="F58" s="171"/>
    </row>
    <row r="59" spans="1:6" x14ac:dyDescent="0.25">
      <c r="A59" s="117">
        <v>43</v>
      </c>
      <c r="B59" s="116" t="s">
        <v>185</v>
      </c>
      <c r="C59" s="4" t="s">
        <v>168</v>
      </c>
      <c r="D59" s="162">
        <v>30</v>
      </c>
      <c r="E59" s="171"/>
      <c r="F59" s="171"/>
    </row>
    <row r="60" spans="1:6" x14ac:dyDescent="0.25">
      <c r="A60" s="117">
        <v>44</v>
      </c>
      <c r="B60" s="116" t="s">
        <v>33</v>
      </c>
      <c r="C60" s="4" t="s">
        <v>168</v>
      </c>
      <c r="D60" s="162">
        <v>21</v>
      </c>
      <c r="E60" s="171"/>
      <c r="F60" s="171"/>
    </row>
    <row r="61" spans="1:6" x14ac:dyDescent="0.25">
      <c r="A61" s="117">
        <v>45</v>
      </c>
      <c r="B61" s="116" t="s">
        <v>186</v>
      </c>
      <c r="C61" s="4" t="s">
        <v>168</v>
      </c>
      <c r="D61" s="158">
        <v>35</v>
      </c>
      <c r="E61" s="171"/>
      <c r="F61" s="171"/>
    </row>
    <row r="62" spans="1:6" x14ac:dyDescent="0.25">
      <c r="A62" s="117">
        <v>46</v>
      </c>
      <c r="B62" s="116" t="s">
        <v>187</v>
      </c>
      <c r="C62" s="4" t="s">
        <v>168</v>
      </c>
      <c r="D62" s="158">
        <v>19</v>
      </c>
      <c r="E62" s="171"/>
      <c r="F62" s="171"/>
    </row>
    <row r="63" spans="1:6" x14ac:dyDescent="0.25">
      <c r="A63" s="117">
        <v>47</v>
      </c>
      <c r="B63" s="116" t="s">
        <v>188</v>
      </c>
      <c r="C63" s="4" t="s">
        <v>168</v>
      </c>
      <c r="D63" s="161">
        <v>20</v>
      </c>
      <c r="E63" s="171"/>
      <c r="F63" s="171"/>
    </row>
    <row r="64" spans="1:6" x14ac:dyDescent="0.25">
      <c r="A64" s="117">
        <v>48</v>
      </c>
      <c r="B64" s="116" t="s">
        <v>189</v>
      </c>
      <c r="C64" s="4" t="s">
        <v>168</v>
      </c>
      <c r="D64" s="161">
        <v>18</v>
      </c>
      <c r="E64" s="171"/>
      <c r="F64" s="171"/>
    </row>
    <row r="65" spans="1:6" x14ac:dyDescent="0.25">
      <c r="A65" s="117">
        <v>49</v>
      </c>
      <c r="B65" s="116" t="s">
        <v>190</v>
      </c>
      <c r="C65" s="4" t="s">
        <v>168</v>
      </c>
      <c r="D65" s="161">
        <v>12</v>
      </c>
      <c r="E65" s="171"/>
      <c r="F65" s="171"/>
    </row>
    <row r="66" spans="1:6" x14ac:dyDescent="0.25">
      <c r="A66" s="117">
        <v>50</v>
      </c>
      <c r="B66" s="116" t="s">
        <v>191</v>
      </c>
      <c r="C66" s="4" t="s">
        <v>168</v>
      </c>
      <c r="D66" s="161">
        <v>21</v>
      </c>
      <c r="E66" s="171"/>
      <c r="F66" s="171"/>
    </row>
    <row r="67" spans="1:6" x14ac:dyDescent="0.25">
      <c r="A67" s="117">
        <v>51</v>
      </c>
      <c r="B67" s="116" t="s">
        <v>192</v>
      </c>
      <c r="C67" s="4" t="s">
        <v>168</v>
      </c>
      <c r="D67" s="161">
        <v>177</v>
      </c>
      <c r="E67" s="171"/>
      <c r="F67" s="171"/>
    </row>
    <row r="68" spans="1:6" x14ac:dyDescent="0.25">
      <c r="A68" s="117">
        <v>52</v>
      </c>
      <c r="B68" s="116" t="s">
        <v>193</v>
      </c>
      <c r="C68" s="4" t="s">
        <v>168</v>
      </c>
      <c r="D68" s="158">
        <v>33</v>
      </c>
      <c r="E68" s="171"/>
      <c r="F68" s="171"/>
    </row>
    <row r="69" spans="1:6" x14ac:dyDescent="0.25">
      <c r="A69" s="117">
        <v>53</v>
      </c>
      <c r="B69" s="116" t="s">
        <v>194</v>
      </c>
      <c r="C69" s="4" t="s">
        <v>168</v>
      </c>
      <c r="D69" s="161">
        <v>14</v>
      </c>
      <c r="E69" s="171"/>
      <c r="F69" s="171"/>
    </row>
    <row r="70" spans="1:6" x14ac:dyDescent="0.25">
      <c r="A70" s="117">
        <v>54</v>
      </c>
      <c r="B70" s="116" t="s">
        <v>195</v>
      </c>
      <c r="C70" s="4" t="s">
        <v>168</v>
      </c>
      <c r="D70" s="161">
        <v>28</v>
      </c>
      <c r="E70" s="171"/>
      <c r="F70" s="171"/>
    </row>
    <row r="71" spans="1:6" x14ac:dyDescent="0.25">
      <c r="A71" s="117">
        <v>55</v>
      </c>
      <c r="B71" s="116" t="s">
        <v>34</v>
      </c>
      <c r="C71" s="4" t="s">
        <v>168</v>
      </c>
      <c r="D71" s="161">
        <v>50</v>
      </c>
      <c r="E71" s="171"/>
      <c r="F71" s="171"/>
    </row>
    <row r="72" spans="1:6" x14ac:dyDescent="0.25">
      <c r="A72" s="117">
        <v>56</v>
      </c>
      <c r="B72" s="116" t="s">
        <v>35</v>
      </c>
      <c r="C72" s="4" t="s">
        <v>168</v>
      </c>
      <c r="D72" s="161">
        <v>13</v>
      </c>
      <c r="E72" s="171"/>
      <c r="F72" s="171"/>
    </row>
    <row r="73" spans="1:6" x14ac:dyDescent="0.25">
      <c r="A73" s="117">
        <v>57</v>
      </c>
      <c r="B73" s="116" t="s">
        <v>196</v>
      </c>
      <c r="C73" s="4" t="s">
        <v>168</v>
      </c>
      <c r="D73" s="161">
        <v>7</v>
      </c>
      <c r="E73" s="171"/>
      <c r="F73" s="171"/>
    </row>
    <row r="74" spans="1:6" x14ac:dyDescent="0.25">
      <c r="A74" s="117">
        <v>58</v>
      </c>
      <c r="B74" s="116" t="s">
        <v>59</v>
      </c>
      <c r="C74" s="4" t="s">
        <v>168</v>
      </c>
      <c r="D74" s="161">
        <v>7</v>
      </c>
      <c r="E74" s="171"/>
      <c r="F74" s="171"/>
    </row>
    <row r="75" spans="1:6" x14ac:dyDescent="0.25">
      <c r="A75" s="117">
        <v>59</v>
      </c>
      <c r="B75" s="135" t="s">
        <v>36</v>
      </c>
      <c r="C75" s="4" t="s">
        <v>168</v>
      </c>
      <c r="D75" s="161">
        <v>40</v>
      </c>
      <c r="E75" s="171"/>
      <c r="F75" s="171"/>
    </row>
    <row r="76" spans="1:6" x14ac:dyDescent="0.25">
      <c r="A76" s="117">
        <v>60</v>
      </c>
      <c r="B76" s="135" t="s">
        <v>37</v>
      </c>
      <c r="C76" s="4" t="s">
        <v>168</v>
      </c>
      <c r="D76" s="161">
        <v>25</v>
      </c>
      <c r="E76" s="171"/>
      <c r="F76" s="171"/>
    </row>
    <row r="77" spans="1:6" x14ac:dyDescent="0.25">
      <c r="A77" s="117">
        <v>61</v>
      </c>
      <c r="B77" s="135" t="s">
        <v>38</v>
      </c>
      <c r="C77" s="4" t="s">
        <v>168</v>
      </c>
      <c r="D77" s="161">
        <v>10</v>
      </c>
      <c r="E77" s="171"/>
      <c r="F77" s="171"/>
    </row>
    <row r="78" spans="1:6" x14ac:dyDescent="0.25">
      <c r="A78" s="117">
        <v>62</v>
      </c>
      <c r="B78" s="135" t="s">
        <v>197</v>
      </c>
      <c r="C78" s="4" t="s">
        <v>168</v>
      </c>
      <c r="D78" s="161">
        <v>10</v>
      </c>
      <c r="E78" s="171"/>
      <c r="F78" s="171"/>
    </row>
    <row r="79" spans="1:6" x14ac:dyDescent="0.25">
      <c r="A79" s="117">
        <v>63</v>
      </c>
      <c r="B79" s="135" t="s">
        <v>198</v>
      </c>
      <c r="C79" s="4" t="s">
        <v>168</v>
      </c>
      <c r="D79" s="161">
        <v>7</v>
      </c>
      <c r="E79" s="171"/>
      <c r="F79" s="171"/>
    </row>
    <row r="80" spans="1:6" x14ac:dyDescent="0.25">
      <c r="A80" s="117">
        <v>64</v>
      </c>
      <c r="B80" s="116" t="s">
        <v>199</v>
      </c>
      <c r="C80" s="4" t="s">
        <v>168</v>
      </c>
      <c r="D80" s="161">
        <v>2</v>
      </c>
      <c r="E80" s="171"/>
      <c r="F80" s="171"/>
    </row>
    <row r="81" spans="1:6" x14ac:dyDescent="0.25">
      <c r="A81" s="117">
        <v>65</v>
      </c>
      <c r="B81" s="135" t="s">
        <v>200</v>
      </c>
      <c r="C81" s="4" t="s">
        <v>168</v>
      </c>
      <c r="D81" s="161">
        <v>75</v>
      </c>
      <c r="E81" s="171"/>
      <c r="F81" s="171"/>
    </row>
    <row r="82" spans="1:6" x14ac:dyDescent="0.25">
      <c r="A82" s="117">
        <v>66</v>
      </c>
      <c r="B82" s="116" t="s">
        <v>201</v>
      </c>
      <c r="C82" s="4" t="s">
        <v>168</v>
      </c>
      <c r="D82" s="161">
        <v>30</v>
      </c>
      <c r="E82" s="171"/>
      <c r="F82" s="171"/>
    </row>
    <row r="83" spans="1:6" x14ac:dyDescent="0.25">
      <c r="A83" s="119">
        <v>67</v>
      </c>
      <c r="B83" s="144" t="s">
        <v>202</v>
      </c>
      <c r="C83" s="123" t="s">
        <v>168</v>
      </c>
      <c r="D83" s="163">
        <v>3</v>
      </c>
      <c r="E83" s="171"/>
      <c r="F83" s="171"/>
    </row>
    <row r="84" spans="1:6" x14ac:dyDescent="0.25">
      <c r="A84" s="306" t="s">
        <v>39</v>
      </c>
      <c r="B84" s="307"/>
      <c r="C84" s="307"/>
      <c r="D84" s="307"/>
      <c r="E84" s="307"/>
      <c r="F84" s="308"/>
    </row>
    <row r="85" spans="1:6" x14ac:dyDescent="0.25">
      <c r="A85" s="124">
        <v>68</v>
      </c>
      <c r="B85" s="145" t="s">
        <v>203</v>
      </c>
      <c r="C85" s="125" t="s">
        <v>204</v>
      </c>
      <c r="D85" s="164">
        <v>400</v>
      </c>
      <c r="E85" s="171"/>
      <c r="F85" s="171"/>
    </row>
    <row r="86" spans="1:6" x14ac:dyDescent="0.25">
      <c r="A86" s="117">
        <v>69</v>
      </c>
      <c r="B86" s="146" t="s">
        <v>205</v>
      </c>
      <c r="C86" s="126" t="s">
        <v>204</v>
      </c>
      <c r="D86" s="165">
        <v>1700</v>
      </c>
      <c r="E86" s="171"/>
      <c r="F86" s="171"/>
    </row>
    <row r="87" spans="1:6" x14ac:dyDescent="0.25">
      <c r="A87" s="117">
        <v>70</v>
      </c>
      <c r="B87" s="146" t="s">
        <v>206</v>
      </c>
      <c r="C87" s="126" t="s">
        <v>204</v>
      </c>
      <c r="D87" s="165">
        <v>60</v>
      </c>
      <c r="E87" s="171"/>
      <c r="F87" s="171"/>
    </row>
    <row r="88" spans="1:6" x14ac:dyDescent="0.25">
      <c r="A88" s="117">
        <v>71</v>
      </c>
      <c r="B88" s="147" t="s">
        <v>41</v>
      </c>
      <c r="C88" s="126" t="s">
        <v>204</v>
      </c>
      <c r="D88" s="165">
        <v>1100</v>
      </c>
      <c r="E88" s="171"/>
      <c r="F88" s="171"/>
    </row>
    <row r="89" spans="1:6" x14ac:dyDescent="0.25">
      <c r="A89" s="117">
        <v>72</v>
      </c>
      <c r="B89" s="147" t="s">
        <v>42</v>
      </c>
      <c r="C89" s="126" t="s">
        <v>204</v>
      </c>
      <c r="D89" s="165">
        <v>2300</v>
      </c>
      <c r="E89" s="171"/>
      <c r="F89" s="171"/>
    </row>
    <row r="90" spans="1:6" x14ac:dyDescent="0.25">
      <c r="A90" s="127">
        <v>73</v>
      </c>
      <c r="B90" s="147" t="s">
        <v>40</v>
      </c>
      <c r="C90" s="126" t="s">
        <v>204</v>
      </c>
      <c r="D90" s="165">
        <v>3100</v>
      </c>
      <c r="E90" s="171"/>
      <c r="F90" s="171"/>
    </row>
    <row r="91" spans="1:6" ht="15.75" thickBot="1" x14ac:dyDescent="0.3">
      <c r="A91" s="296" t="s">
        <v>207</v>
      </c>
      <c r="B91" s="297"/>
      <c r="C91" s="297"/>
      <c r="D91" s="297"/>
      <c r="E91" s="297"/>
      <c r="F91" s="298"/>
    </row>
    <row r="92" spans="1:6" x14ac:dyDescent="0.25">
      <c r="A92" s="128">
        <v>74</v>
      </c>
      <c r="B92" s="148" t="s">
        <v>60</v>
      </c>
      <c r="C92" s="129" t="s">
        <v>168</v>
      </c>
      <c r="D92" s="166">
        <v>1</v>
      </c>
      <c r="E92" s="171"/>
      <c r="F92" s="171"/>
    </row>
    <row r="93" spans="1:6" x14ac:dyDescent="0.25">
      <c r="A93" s="130">
        <v>75</v>
      </c>
      <c r="B93" s="149" t="s">
        <v>208</v>
      </c>
      <c r="C93" s="131" t="s">
        <v>168</v>
      </c>
      <c r="D93" s="167">
        <v>24</v>
      </c>
      <c r="E93" s="171"/>
      <c r="F93" s="171"/>
    </row>
    <row r="94" spans="1:6" x14ac:dyDescent="0.25">
      <c r="A94" s="130">
        <v>76</v>
      </c>
      <c r="B94" s="149" t="s">
        <v>209</v>
      </c>
      <c r="C94" s="131" t="s">
        <v>168</v>
      </c>
      <c r="D94" s="167">
        <v>12</v>
      </c>
      <c r="E94" s="171"/>
      <c r="F94" s="171"/>
    </row>
    <row r="95" spans="1:6" x14ac:dyDescent="0.25">
      <c r="A95" s="130">
        <v>77</v>
      </c>
      <c r="B95" s="149" t="s">
        <v>210</v>
      </c>
      <c r="C95" s="131" t="s">
        <v>168</v>
      </c>
      <c r="D95" s="167">
        <v>10</v>
      </c>
      <c r="E95" s="171"/>
      <c r="F95" s="171"/>
    </row>
    <row r="96" spans="1:6" x14ac:dyDescent="0.25">
      <c r="A96" s="130">
        <v>78</v>
      </c>
      <c r="B96" s="149" t="s">
        <v>211</v>
      </c>
      <c r="C96" s="131" t="s">
        <v>168</v>
      </c>
      <c r="D96" s="167">
        <v>4</v>
      </c>
      <c r="E96" s="171"/>
      <c r="F96" s="171"/>
    </row>
    <row r="97" spans="1:6" x14ac:dyDescent="0.25">
      <c r="A97" s="130">
        <v>79</v>
      </c>
      <c r="B97" s="149" t="s">
        <v>212</v>
      </c>
      <c r="C97" s="131" t="s">
        <v>168</v>
      </c>
      <c r="D97" s="167">
        <v>4</v>
      </c>
      <c r="E97" s="171"/>
      <c r="F97" s="171"/>
    </row>
    <row r="98" spans="1:6" x14ac:dyDescent="0.25">
      <c r="A98" s="130">
        <v>80</v>
      </c>
      <c r="B98" s="149" t="s">
        <v>213</v>
      </c>
      <c r="C98" s="131" t="s">
        <v>168</v>
      </c>
      <c r="D98" s="167">
        <v>20</v>
      </c>
      <c r="E98" s="171"/>
      <c r="F98" s="171"/>
    </row>
    <row r="99" spans="1:6" x14ac:dyDescent="0.25">
      <c r="A99" s="130">
        <v>81</v>
      </c>
      <c r="B99" s="149" t="s">
        <v>214</v>
      </c>
      <c r="C99" s="131" t="s">
        <v>168</v>
      </c>
      <c r="D99" s="167">
        <v>20</v>
      </c>
      <c r="E99" s="171"/>
      <c r="F99" s="171"/>
    </row>
    <row r="100" spans="1:6" x14ac:dyDescent="0.25">
      <c r="A100" s="130">
        <v>82</v>
      </c>
      <c r="B100" s="149" t="s">
        <v>215</v>
      </c>
      <c r="C100" s="131" t="s">
        <v>168</v>
      </c>
      <c r="D100" s="167">
        <v>4</v>
      </c>
      <c r="E100" s="171"/>
      <c r="F100" s="171"/>
    </row>
    <row r="101" spans="1:6" x14ac:dyDescent="0.25">
      <c r="A101" s="115">
        <v>83</v>
      </c>
      <c r="B101" s="150" t="s">
        <v>216</v>
      </c>
      <c r="C101" s="4" t="s">
        <v>168</v>
      </c>
      <c r="D101" s="168">
        <v>1</v>
      </c>
      <c r="E101" s="171"/>
      <c r="F101" s="171"/>
    </row>
    <row r="102" spans="1:6" x14ac:dyDescent="0.25">
      <c r="A102" s="115">
        <v>84</v>
      </c>
      <c r="B102" s="150" t="s">
        <v>217</v>
      </c>
      <c r="C102" s="4" t="s">
        <v>168</v>
      </c>
      <c r="D102" s="168">
        <v>1</v>
      </c>
      <c r="E102" s="171"/>
      <c r="F102" s="171"/>
    </row>
    <row r="103" spans="1:6" x14ac:dyDescent="0.25">
      <c r="A103" s="115">
        <v>85</v>
      </c>
      <c r="B103" s="147" t="s">
        <v>218</v>
      </c>
      <c r="C103" s="4" t="s">
        <v>168</v>
      </c>
      <c r="D103" s="168">
        <v>6</v>
      </c>
      <c r="E103" s="171"/>
      <c r="F103" s="171"/>
    </row>
    <row r="104" spans="1:6" x14ac:dyDescent="0.25">
      <c r="A104" s="115">
        <v>86</v>
      </c>
      <c r="B104" s="147" t="s">
        <v>219</v>
      </c>
      <c r="C104" s="4" t="s">
        <v>168</v>
      </c>
      <c r="D104" s="168">
        <v>2</v>
      </c>
      <c r="E104" s="171"/>
      <c r="F104" s="171"/>
    </row>
    <row r="105" spans="1:6" x14ac:dyDescent="0.25">
      <c r="A105" s="115">
        <v>87</v>
      </c>
      <c r="B105" s="147" t="s">
        <v>220</v>
      </c>
      <c r="C105" s="4" t="s">
        <v>168</v>
      </c>
      <c r="D105" s="168">
        <v>2</v>
      </c>
      <c r="E105" s="171"/>
      <c r="F105" s="171"/>
    </row>
    <row r="106" spans="1:6" x14ac:dyDescent="0.25">
      <c r="A106" s="115">
        <v>88</v>
      </c>
      <c r="B106" s="147" t="s">
        <v>221</v>
      </c>
      <c r="C106" s="4" t="s">
        <v>168</v>
      </c>
      <c r="D106" s="168">
        <v>2</v>
      </c>
      <c r="E106" s="171"/>
      <c r="F106" s="171"/>
    </row>
    <row r="107" spans="1:6" x14ac:dyDescent="0.25">
      <c r="A107" s="115">
        <v>89</v>
      </c>
      <c r="B107" s="147" t="s">
        <v>44</v>
      </c>
      <c r="C107" s="4" t="s">
        <v>168</v>
      </c>
      <c r="D107" s="168">
        <v>2</v>
      </c>
      <c r="E107" s="171"/>
      <c r="F107" s="171"/>
    </row>
    <row r="108" spans="1:6" x14ac:dyDescent="0.25">
      <c r="A108" s="115">
        <v>90</v>
      </c>
      <c r="B108" s="147" t="s">
        <v>222</v>
      </c>
      <c r="C108" s="4" t="s">
        <v>168</v>
      </c>
      <c r="D108" s="168">
        <v>2</v>
      </c>
      <c r="E108" s="171"/>
      <c r="F108" s="171"/>
    </row>
    <row r="109" spans="1:6" x14ac:dyDescent="0.25">
      <c r="A109" s="115">
        <v>91</v>
      </c>
      <c r="B109" s="147" t="s">
        <v>223</v>
      </c>
      <c r="C109" s="4" t="s">
        <v>168</v>
      </c>
      <c r="D109" s="168">
        <v>2</v>
      </c>
      <c r="E109" s="171"/>
      <c r="F109" s="171"/>
    </row>
    <row r="110" spans="1:6" x14ac:dyDescent="0.25">
      <c r="A110" s="115">
        <v>92</v>
      </c>
      <c r="B110" s="147" t="s">
        <v>224</v>
      </c>
      <c r="C110" s="4" t="s">
        <v>168</v>
      </c>
      <c r="D110" s="168">
        <v>2</v>
      </c>
      <c r="E110" s="171"/>
      <c r="F110" s="171"/>
    </row>
    <row r="111" spans="1:6" x14ac:dyDescent="0.25">
      <c r="A111" s="115">
        <v>93</v>
      </c>
      <c r="B111" s="151" t="s">
        <v>225</v>
      </c>
      <c r="C111" s="4" t="s">
        <v>168</v>
      </c>
      <c r="D111" s="168">
        <v>60</v>
      </c>
      <c r="E111" s="171"/>
      <c r="F111" s="171"/>
    </row>
    <row r="112" spans="1:6" x14ac:dyDescent="0.25">
      <c r="A112" s="115">
        <v>94</v>
      </c>
      <c r="B112" s="147" t="s">
        <v>226</v>
      </c>
      <c r="C112" s="4" t="s">
        <v>204</v>
      </c>
      <c r="D112" s="168">
        <v>60</v>
      </c>
      <c r="E112" s="171"/>
      <c r="F112" s="171"/>
    </row>
    <row r="113" spans="1:9" x14ac:dyDescent="0.25">
      <c r="A113" s="115">
        <v>95</v>
      </c>
      <c r="B113" s="147" t="s">
        <v>227</v>
      </c>
      <c r="C113" s="4" t="s">
        <v>168</v>
      </c>
      <c r="D113" s="168">
        <v>8</v>
      </c>
      <c r="E113" s="171"/>
      <c r="F113" s="171"/>
    </row>
    <row r="114" spans="1:9" x14ac:dyDescent="0.25">
      <c r="A114" s="115">
        <v>96</v>
      </c>
      <c r="B114" s="147" t="s">
        <v>228</v>
      </c>
      <c r="C114" s="4" t="s">
        <v>204</v>
      </c>
      <c r="D114" s="168">
        <v>48</v>
      </c>
      <c r="E114" s="171"/>
      <c r="F114" s="171"/>
    </row>
    <row r="115" spans="1:9" x14ac:dyDescent="0.25">
      <c r="A115" s="115">
        <v>97</v>
      </c>
      <c r="B115" s="147" t="s">
        <v>229</v>
      </c>
      <c r="C115" s="4" t="s">
        <v>204</v>
      </c>
      <c r="D115" s="168">
        <v>330</v>
      </c>
      <c r="E115" s="171"/>
      <c r="F115" s="171"/>
    </row>
    <row r="116" spans="1:9" x14ac:dyDescent="0.25">
      <c r="A116" s="115">
        <v>98</v>
      </c>
      <c r="B116" s="151" t="s">
        <v>46</v>
      </c>
      <c r="C116" s="4" t="s">
        <v>168</v>
      </c>
      <c r="D116" s="168">
        <v>1</v>
      </c>
      <c r="E116" s="171"/>
      <c r="F116" s="171"/>
    </row>
    <row r="117" spans="1:9" ht="15.75" thickBot="1" x14ac:dyDescent="0.3">
      <c r="A117" s="132">
        <v>99</v>
      </c>
      <c r="B117" s="152" t="s">
        <v>230</v>
      </c>
      <c r="C117" s="133" t="s">
        <v>168</v>
      </c>
      <c r="D117" s="169">
        <v>1</v>
      </c>
      <c r="E117" s="171"/>
      <c r="F117" s="171"/>
    </row>
    <row r="118" spans="1:9" ht="15.75" thickBot="1" x14ac:dyDescent="0.3">
      <c r="A118" s="299" t="s">
        <v>45</v>
      </c>
      <c r="B118" s="300"/>
      <c r="C118" s="300"/>
      <c r="D118" s="300"/>
      <c r="E118" s="300"/>
      <c r="F118" s="301"/>
    </row>
    <row r="119" spans="1:9" x14ac:dyDescent="0.25">
      <c r="A119" s="128">
        <v>100</v>
      </c>
      <c r="B119" s="153" t="s">
        <v>231</v>
      </c>
      <c r="C119" s="129" t="s">
        <v>11</v>
      </c>
      <c r="D119" s="166">
        <v>1</v>
      </c>
      <c r="E119" s="6"/>
      <c r="F119" s="171"/>
    </row>
    <row r="120" spans="1:9" x14ac:dyDescent="0.25">
      <c r="A120" s="115">
        <v>101</v>
      </c>
      <c r="B120" s="151" t="s">
        <v>232</v>
      </c>
      <c r="C120" s="4" t="s">
        <v>11</v>
      </c>
      <c r="D120" s="168">
        <v>1</v>
      </c>
      <c r="E120" s="6"/>
      <c r="F120" s="171"/>
    </row>
    <row r="121" spans="1:9" x14ac:dyDescent="0.25">
      <c r="A121" s="117">
        <v>102</v>
      </c>
      <c r="B121" s="154" t="s">
        <v>233</v>
      </c>
      <c r="C121" s="4" t="s">
        <v>11</v>
      </c>
      <c r="D121" s="165">
        <v>1</v>
      </c>
      <c r="E121" s="171"/>
      <c r="F121" s="171"/>
    </row>
    <row r="122" spans="1:9" ht="15.75" thickBot="1" x14ac:dyDescent="0.3">
      <c r="A122" s="134">
        <v>103</v>
      </c>
      <c r="B122" s="155" t="s">
        <v>234</v>
      </c>
      <c r="C122" s="133" t="s">
        <v>11</v>
      </c>
      <c r="D122" s="170">
        <v>1</v>
      </c>
      <c r="E122" s="171"/>
      <c r="F122" s="171"/>
    </row>
    <row r="123" spans="1:9" s="8" customFormat="1" x14ac:dyDescent="0.25">
      <c r="A123" s="302" t="s">
        <v>7</v>
      </c>
      <c r="B123" s="302"/>
      <c r="C123" s="302"/>
      <c r="D123" s="302"/>
      <c r="E123" s="302"/>
      <c r="F123" s="7">
        <f>SUM(F121:F122)</f>
        <v>0</v>
      </c>
      <c r="H123"/>
      <c r="I123"/>
    </row>
    <row r="124" spans="1:9" s="8" customFormat="1" x14ac:dyDescent="0.25">
      <c r="A124" s="303" t="s">
        <v>49</v>
      </c>
      <c r="B124" s="303"/>
      <c r="C124" s="303"/>
      <c r="D124" s="303"/>
      <c r="E124" s="303"/>
      <c r="F124" s="10">
        <f>F119+F123</f>
        <v>0</v>
      </c>
      <c r="H124"/>
      <c r="I124"/>
    </row>
    <row r="125" spans="1:9" s="1" customFormat="1" x14ac:dyDescent="0.25">
      <c r="A125" s="291" t="s">
        <v>8</v>
      </c>
      <c r="B125" s="291"/>
      <c r="C125" s="291"/>
      <c r="D125" s="291"/>
      <c r="E125" s="291"/>
      <c r="F125" s="6" t="s">
        <v>9</v>
      </c>
      <c r="H125"/>
      <c r="I125"/>
    </row>
    <row r="126" spans="1:9" s="14" customFormat="1" x14ac:dyDescent="0.25">
      <c r="A126" s="12" t="s">
        <v>65</v>
      </c>
      <c r="C126" s="22"/>
      <c r="D126" s="23"/>
      <c r="E126" s="24"/>
      <c r="F126" s="24"/>
      <c r="H126"/>
      <c r="I126"/>
    </row>
    <row r="127" spans="1:9" s="14" customFormat="1" ht="21.75" customHeight="1" x14ac:dyDescent="0.25">
      <c r="A127" s="25" t="s">
        <v>66</v>
      </c>
      <c r="C127" s="22"/>
      <c r="D127" s="23"/>
      <c r="E127" s="24"/>
      <c r="F127" s="24"/>
      <c r="H127"/>
      <c r="I127"/>
    </row>
    <row r="128" spans="1:9" s="11" customFormat="1" ht="71.25" customHeight="1" x14ac:dyDescent="0.2">
      <c r="A128" s="292" t="s">
        <v>67</v>
      </c>
      <c r="B128" s="292"/>
      <c r="C128" s="292"/>
      <c r="D128" s="292"/>
      <c r="E128" s="292"/>
      <c r="F128" s="292"/>
    </row>
    <row r="129" spans="1:6" s="11" customFormat="1" ht="32.25" customHeight="1" x14ac:dyDescent="0.2">
      <c r="A129" s="293" t="s">
        <v>68</v>
      </c>
      <c r="B129" s="293"/>
      <c r="C129" s="293"/>
      <c r="D129" s="293"/>
      <c r="E129" s="293"/>
      <c r="F129" s="293"/>
    </row>
    <row r="130" spans="1:6" s="1" customFormat="1" ht="12.75" x14ac:dyDescent="0.25">
      <c r="A130" s="2"/>
      <c r="B130" s="9"/>
      <c r="C130" s="2"/>
      <c r="D130" s="2"/>
      <c r="E130" s="3"/>
      <c r="F130" s="3"/>
    </row>
    <row r="131" spans="1:6" s="1" customFormat="1" ht="119.25" customHeight="1" x14ac:dyDescent="0.25">
      <c r="A131" s="292" t="s">
        <v>71</v>
      </c>
      <c r="B131" s="294"/>
      <c r="C131" s="294"/>
      <c r="D131" s="294"/>
      <c r="E131" s="294"/>
      <c r="F131" s="294"/>
    </row>
    <row r="132" spans="1:6" x14ac:dyDescent="0.25">
      <c r="A132" s="111"/>
      <c r="B132" s="111"/>
      <c r="C132" s="111"/>
      <c r="D132" s="111"/>
    </row>
    <row r="133" spans="1:6" x14ac:dyDescent="0.25">
      <c r="A133" s="111"/>
      <c r="B133" s="111"/>
      <c r="C133" s="111"/>
      <c r="D133" s="111"/>
    </row>
    <row r="134" spans="1:6" x14ac:dyDescent="0.25">
      <c r="A134" s="111" t="s">
        <v>235</v>
      </c>
      <c r="B134" s="111"/>
      <c r="C134" s="111"/>
      <c r="D134" s="111"/>
    </row>
    <row r="135" spans="1:6" x14ac:dyDescent="0.25">
      <c r="A135" s="111"/>
      <c r="B135" s="111"/>
      <c r="C135" s="111"/>
      <c r="D135" s="111"/>
    </row>
    <row r="136" spans="1:6" x14ac:dyDescent="0.25">
      <c r="A136" s="111"/>
      <c r="B136" s="111"/>
      <c r="C136" s="111"/>
      <c r="D136" s="111"/>
    </row>
    <row r="137" spans="1:6" x14ac:dyDescent="0.25">
      <c r="A137" s="111"/>
      <c r="B137" s="111"/>
      <c r="C137" s="111"/>
      <c r="D137" s="111"/>
    </row>
    <row r="138" spans="1:6" x14ac:dyDescent="0.25">
      <c r="A138" s="111"/>
      <c r="B138" s="111"/>
      <c r="C138" s="111"/>
      <c r="D138" s="111"/>
    </row>
    <row r="139" spans="1:6" x14ac:dyDescent="0.25">
      <c r="A139" s="111"/>
      <c r="B139" s="111"/>
      <c r="C139" s="111"/>
      <c r="D139" s="111"/>
    </row>
    <row r="140" spans="1:6" x14ac:dyDescent="0.25">
      <c r="A140" s="111"/>
      <c r="B140" s="111"/>
      <c r="C140" s="111"/>
      <c r="D140" s="111"/>
    </row>
    <row r="141" spans="1:6" x14ac:dyDescent="0.25">
      <c r="A141" s="111"/>
      <c r="B141" s="111"/>
      <c r="C141" s="111"/>
      <c r="D141" s="111"/>
    </row>
    <row r="142" spans="1:6" x14ac:dyDescent="0.25">
      <c r="A142" s="111"/>
      <c r="B142" s="111"/>
      <c r="C142" s="111"/>
      <c r="D142" s="111"/>
    </row>
    <row r="143" spans="1:6" x14ac:dyDescent="0.25">
      <c r="A143" s="111"/>
      <c r="B143" s="111"/>
      <c r="C143" s="111"/>
      <c r="D143" s="111"/>
    </row>
    <row r="144" spans="1:6" x14ac:dyDescent="0.25">
      <c r="A144" s="111"/>
      <c r="B144" s="111"/>
      <c r="C144" s="111"/>
      <c r="D144" s="111"/>
    </row>
    <row r="145" spans="1:4" x14ac:dyDescent="0.25">
      <c r="A145" s="111"/>
      <c r="B145" s="111"/>
      <c r="C145" s="111"/>
      <c r="D145" s="111"/>
    </row>
    <row r="146" spans="1:4" x14ac:dyDescent="0.25">
      <c r="A146" s="111"/>
      <c r="B146" s="111"/>
      <c r="C146" s="111"/>
      <c r="D146" s="111"/>
    </row>
    <row r="147" spans="1:4" x14ac:dyDescent="0.25">
      <c r="A147" s="111"/>
      <c r="B147" s="111"/>
      <c r="C147" s="111"/>
      <c r="D147" s="111"/>
    </row>
    <row r="148" spans="1:4" x14ac:dyDescent="0.25">
      <c r="A148" s="111"/>
      <c r="B148" s="111"/>
      <c r="C148" s="111"/>
      <c r="D148" s="111"/>
    </row>
    <row r="149" spans="1:4" x14ac:dyDescent="0.25">
      <c r="A149" s="295"/>
      <c r="B149" s="295"/>
      <c r="C149" s="295"/>
      <c r="D149" s="295"/>
    </row>
    <row r="150" spans="1:4" x14ac:dyDescent="0.25">
      <c r="A150" s="111"/>
      <c r="B150" s="111"/>
      <c r="C150" s="111"/>
      <c r="D150" s="111"/>
    </row>
    <row r="151" spans="1:4" x14ac:dyDescent="0.25">
      <c r="A151" s="111"/>
      <c r="B151" s="111"/>
      <c r="C151" s="111"/>
      <c r="D151" s="111"/>
    </row>
    <row r="152" spans="1:4" x14ac:dyDescent="0.25">
      <c r="A152" s="111"/>
      <c r="B152" s="111"/>
      <c r="C152" s="111"/>
      <c r="D152" s="111"/>
    </row>
    <row r="153" spans="1:4" x14ac:dyDescent="0.25">
      <c r="A153" s="111"/>
      <c r="B153" s="111"/>
      <c r="C153" s="111"/>
      <c r="D153" s="111"/>
    </row>
    <row r="154" spans="1:4" x14ac:dyDescent="0.25">
      <c r="A154" s="111"/>
      <c r="B154" s="111"/>
      <c r="C154" s="111"/>
      <c r="D154" s="111"/>
    </row>
    <row r="155" spans="1:4" x14ac:dyDescent="0.25">
      <c r="A155" s="111"/>
      <c r="B155" s="111"/>
      <c r="C155" s="111"/>
      <c r="D155" s="111"/>
    </row>
    <row r="156" spans="1:4" x14ac:dyDescent="0.25">
      <c r="A156" s="111"/>
      <c r="B156" s="111"/>
      <c r="C156" s="111"/>
      <c r="D156" s="111"/>
    </row>
    <row r="157" spans="1:4" x14ac:dyDescent="0.25">
      <c r="A157" s="111"/>
      <c r="B157" s="111"/>
      <c r="C157" s="111"/>
      <c r="D157" s="111"/>
    </row>
    <row r="158" spans="1:4" x14ac:dyDescent="0.25">
      <c r="A158" s="111"/>
      <c r="B158" s="111"/>
      <c r="C158" s="111"/>
      <c r="D158" s="111"/>
    </row>
    <row r="159" spans="1:4" x14ac:dyDescent="0.25">
      <c r="A159" s="111"/>
      <c r="B159" s="111"/>
      <c r="C159" s="111"/>
      <c r="D159" s="111"/>
    </row>
    <row r="160" spans="1:4" x14ac:dyDescent="0.25">
      <c r="A160" s="111"/>
      <c r="B160" s="111"/>
      <c r="C160" s="111"/>
      <c r="D160" s="111"/>
    </row>
    <row r="161" spans="1:4" x14ac:dyDescent="0.25">
      <c r="A161" s="111"/>
      <c r="B161" s="111"/>
      <c r="C161" s="111"/>
      <c r="D161" s="111"/>
    </row>
    <row r="162" spans="1:4" x14ac:dyDescent="0.25">
      <c r="A162" s="111"/>
      <c r="B162" s="111"/>
      <c r="C162" s="111"/>
      <c r="D162" s="111"/>
    </row>
    <row r="163" spans="1:4" x14ac:dyDescent="0.25">
      <c r="A163" s="111"/>
      <c r="B163" s="111"/>
      <c r="C163" s="111"/>
      <c r="D163" s="111"/>
    </row>
    <row r="164" spans="1:4" x14ac:dyDescent="0.25">
      <c r="A164" s="111"/>
      <c r="B164" s="111"/>
      <c r="C164" s="111"/>
      <c r="D164" s="111"/>
    </row>
    <row r="165" spans="1:4" x14ac:dyDescent="0.25">
      <c r="A165" s="111"/>
      <c r="B165" s="111"/>
      <c r="C165" s="111"/>
      <c r="D165" s="111"/>
    </row>
    <row r="166" spans="1:4" x14ac:dyDescent="0.25">
      <c r="A166" s="111"/>
      <c r="B166" s="111"/>
      <c r="C166" s="111"/>
      <c r="D166" s="111"/>
    </row>
    <row r="167" spans="1:4" x14ac:dyDescent="0.25">
      <c r="A167" s="111"/>
      <c r="B167" s="111"/>
      <c r="C167" s="111"/>
      <c r="D167" s="111"/>
    </row>
    <row r="168" spans="1:4" x14ac:dyDescent="0.25">
      <c r="A168" s="111"/>
      <c r="B168" s="111"/>
      <c r="C168" s="111"/>
      <c r="D168" s="111"/>
    </row>
  </sheetData>
  <mergeCells count="14">
    <mergeCell ref="A91:F91"/>
    <mergeCell ref="A118:F118"/>
    <mergeCell ref="A123:E123"/>
    <mergeCell ref="A124:E124"/>
    <mergeCell ref="A11:F11"/>
    <mergeCell ref="A12:F12"/>
    <mergeCell ref="A13:F13"/>
    <mergeCell ref="A48:F48"/>
    <mergeCell ref="A84:F84"/>
    <mergeCell ref="A125:E125"/>
    <mergeCell ref="A128:F128"/>
    <mergeCell ref="A129:F129"/>
    <mergeCell ref="A131:F131"/>
    <mergeCell ref="A149:D149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Q159"/>
  <sheetViews>
    <sheetView tabSelected="1" topLeftCell="A117" zoomScale="70" zoomScaleNormal="70" zoomScaleSheetLayoutView="115" workbookViewId="0">
      <selection activeCell="E146" sqref="E146:E147"/>
    </sheetView>
  </sheetViews>
  <sheetFormatPr defaultColWidth="9.140625" defaultRowHeight="15.75" x14ac:dyDescent="0.25"/>
  <cols>
    <col min="1" max="1" width="14.85546875" style="83" customWidth="1"/>
    <col min="2" max="2" width="65.42578125" style="84" customWidth="1"/>
    <col min="3" max="3" width="18" style="83" customWidth="1"/>
    <col min="4" max="4" width="62.28515625" style="83" customWidth="1"/>
    <col min="5" max="5" width="12.5703125" style="83" customWidth="1"/>
    <col min="6" max="6" width="29.85546875" style="83" hidden="1" customWidth="1"/>
    <col min="7" max="7" width="12.5703125" style="83" hidden="1" customWidth="1"/>
    <col min="8" max="8" width="16.7109375" style="83" customWidth="1"/>
    <col min="9" max="9" width="13.7109375" style="85" customWidth="1"/>
    <col min="10" max="10" width="18.140625" style="85" customWidth="1"/>
    <col min="11" max="12" width="15.7109375" style="44" customWidth="1"/>
    <col min="13" max="13" width="24.5703125" style="44" bestFit="1" customWidth="1"/>
    <col min="14" max="16384" width="9.140625" style="44"/>
  </cols>
  <sheetData>
    <row r="1" spans="1:43" s="34" customFormat="1" x14ac:dyDescent="0.25">
      <c r="A1" s="27"/>
      <c r="B1" s="28"/>
      <c r="C1" s="29"/>
      <c r="D1" s="29"/>
      <c r="E1" s="29"/>
      <c r="F1" s="30"/>
      <c r="G1" s="31"/>
      <c r="H1" s="29"/>
      <c r="I1" s="29"/>
      <c r="J1" s="32"/>
      <c r="K1" s="73" t="s">
        <v>72</v>
      </c>
      <c r="L1" s="33"/>
    </row>
    <row r="2" spans="1:43" s="34" customFormat="1" x14ac:dyDescent="0.25">
      <c r="A2" s="27"/>
      <c r="B2" s="72"/>
      <c r="C2" s="29"/>
      <c r="D2" s="29"/>
      <c r="E2" s="29"/>
      <c r="F2" s="30"/>
      <c r="G2" s="29"/>
      <c r="H2" s="29"/>
      <c r="I2" s="29"/>
      <c r="J2" s="32"/>
      <c r="K2" s="73" t="s">
        <v>73</v>
      </c>
      <c r="L2" s="35"/>
    </row>
    <row r="3" spans="1:43" s="34" customFormat="1" x14ac:dyDescent="0.25">
      <c r="A3" s="27"/>
      <c r="B3" s="28"/>
      <c r="C3" s="29"/>
      <c r="D3" s="29"/>
      <c r="E3" s="29"/>
      <c r="F3" s="30"/>
      <c r="G3" s="36"/>
      <c r="H3" s="37"/>
      <c r="I3" s="38"/>
      <c r="J3" s="39"/>
      <c r="K3" s="39"/>
      <c r="L3" s="39"/>
    </row>
    <row r="4" spans="1:43" s="34" customFormat="1" x14ac:dyDescent="0.25">
      <c r="A4" s="27"/>
      <c r="B4" s="40" t="s">
        <v>74</v>
      </c>
      <c r="C4" s="41"/>
      <c r="D4" s="41"/>
      <c r="E4" s="41" t="s">
        <v>75</v>
      </c>
      <c r="F4" s="41"/>
      <c r="H4" s="42" t="s">
        <v>76</v>
      </c>
      <c r="I4" s="42"/>
      <c r="J4" s="39"/>
      <c r="K4" s="39"/>
      <c r="L4" s="39"/>
    </row>
    <row r="5" spans="1:43" s="34" customFormat="1" x14ac:dyDescent="0.25">
      <c r="A5" s="27"/>
      <c r="B5" s="43"/>
      <c r="C5" s="44"/>
      <c r="D5" s="44"/>
      <c r="E5" s="44"/>
      <c r="F5" s="44"/>
      <c r="H5" s="45"/>
      <c r="I5" s="45"/>
      <c r="J5" s="39"/>
      <c r="K5" s="39"/>
      <c r="L5" s="39"/>
    </row>
    <row r="6" spans="1:43" s="34" customFormat="1" x14ac:dyDescent="0.25">
      <c r="A6" s="27"/>
      <c r="B6" s="43"/>
      <c r="C6" s="44"/>
      <c r="D6" s="44"/>
      <c r="E6" s="44" t="s">
        <v>48</v>
      </c>
      <c r="F6" s="44"/>
      <c r="H6" s="45" t="s">
        <v>48</v>
      </c>
      <c r="I6" s="45"/>
      <c r="J6" s="39"/>
      <c r="K6" s="39"/>
      <c r="L6" s="39"/>
    </row>
    <row r="7" spans="1:43" s="34" customFormat="1" x14ac:dyDescent="0.25">
      <c r="A7" s="27"/>
      <c r="B7" s="43" t="s">
        <v>77</v>
      </c>
      <c r="C7" s="44"/>
      <c r="D7" s="44"/>
      <c r="E7" s="44" t="s">
        <v>332</v>
      </c>
      <c r="F7" s="44"/>
      <c r="H7" s="45" t="s">
        <v>333</v>
      </c>
      <c r="I7" s="45"/>
      <c r="J7" s="39"/>
      <c r="K7" s="39"/>
      <c r="L7" s="39"/>
    </row>
    <row r="8" spans="1:43" s="34" customFormat="1" x14ac:dyDescent="0.25">
      <c r="A8" s="27"/>
      <c r="B8" s="46"/>
      <c r="C8" s="47"/>
      <c r="D8" s="47"/>
      <c r="E8" s="47"/>
      <c r="F8" s="48"/>
      <c r="G8" s="31"/>
      <c r="H8" s="49"/>
      <c r="I8" s="50"/>
      <c r="J8" s="39"/>
      <c r="K8" s="39"/>
      <c r="L8" s="39"/>
    </row>
    <row r="9" spans="1:43" s="56" customFormat="1" x14ac:dyDescent="0.25">
      <c r="A9" s="51"/>
      <c r="B9" s="52"/>
      <c r="C9" s="53"/>
      <c r="D9" s="53"/>
      <c r="E9" s="53"/>
      <c r="F9" s="54"/>
      <c r="G9" s="54"/>
      <c r="H9" s="49"/>
      <c r="I9" s="54"/>
      <c r="J9" s="55"/>
      <c r="K9" s="53"/>
      <c r="L9" s="53"/>
      <c r="M9" s="29"/>
      <c r="N9" s="29"/>
      <c r="O9" s="29"/>
      <c r="P9" s="29"/>
      <c r="Q9" s="29"/>
      <c r="R9" s="29"/>
      <c r="S9" s="29"/>
      <c r="T9" s="29"/>
      <c r="U9" s="29"/>
      <c r="V9" s="29"/>
      <c r="W9" s="29"/>
      <c r="X9" s="29"/>
      <c r="Y9" s="29"/>
      <c r="Z9" s="29"/>
      <c r="AA9" s="29"/>
      <c r="AB9" s="29"/>
      <c r="AC9" s="29"/>
      <c r="AD9" s="29"/>
      <c r="AE9" s="29"/>
      <c r="AF9" s="29"/>
      <c r="AG9" s="29"/>
      <c r="AH9" s="29"/>
      <c r="AI9" s="29"/>
      <c r="AJ9" s="29"/>
      <c r="AK9" s="29"/>
      <c r="AL9" s="29"/>
      <c r="AM9" s="29"/>
      <c r="AN9" s="29"/>
      <c r="AO9" s="29"/>
      <c r="AP9" s="29"/>
      <c r="AQ9" s="29"/>
    </row>
    <row r="10" spans="1:43" s="56" customFormat="1" x14ac:dyDescent="0.25">
      <c r="A10" s="309" t="s">
        <v>78</v>
      </c>
      <c r="B10" s="309"/>
      <c r="C10" s="309"/>
      <c r="D10" s="309"/>
      <c r="E10" s="309"/>
      <c r="F10" s="309"/>
      <c r="G10" s="309"/>
      <c r="H10" s="309"/>
      <c r="I10" s="309"/>
      <c r="J10" s="309"/>
      <c r="K10" s="309"/>
      <c r="L10" s="309"/>
      <c r="M10" s="29"/>
      <c r="N10" s="29"/>
      <c r="O10" s="29"/>
      <c r="P10" s="29"/>
      <c r="Q10" s="29"/>
      <c r="R10" s="29"/>
      <c r="S10" s="29"/>
      <c r="T10" s="29"/>
      <c r="U10" s="29"/>
      <c r="V10" s="29"/>
      <c r="W10" s="29"/>
      <c r="X10" s="29"/>
      <c r="Y10" s="29"/>
      <c r="Z10" s="29"/>
      <c r="AA10" s="29"/>
      <c r="AB10" s="29"/>
      <c r="AC10" s="29"/>
      <c r="AD10" s="29"/>
      <c r="AE10" s="29"/>
      <c r="AF10" s="29"/>
      <c r="AG10" s="29"/>
      <c r="AH10" s="29"/>
      <c r="AI10" s="29"/>
      <c r="AJ10" s="29"/>
      <c r="AK10" s="29"/>
      <c r="AL10" s="29"/>
      <c r="AM10" s="29"/>
      <c r="AN10" s="29"/>
      <c r="AO10" s="29"/>
      <c r="AP10" s="29"/>
      <c r="AQ10" s="29"/>
    </row>
    <row r="11" spans="1:43" s="46" customFormat="1" x14ac:dyDescent="0.25">
      <c r="A11" s="57"/>
      <c r="B11" s="58"/>
      <c r="C11" s="58"/>
      <c r="D11" s="58"/>
      <c r="E11" s="58"/>
      <c r="F11" s="58"/>
      <c r="G11" s="58"/>
      <c r="H11" s="58"/>
      <c r="I11" s="58"/>
      <c r="J11" s="59"/>
      <c r="K11" s="58"/>
      <c r="L11" s="60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  <c r="AQ11" s="34"/>
    </row>
    <row r="12" spans="1:43" s="68" customFormat="1" ht="47.25" x14ac:dyDescent="0.25">
      <c r="A12" s="61" t="s">
        <v>0</v>
      </c>
      <c r="B12" s="62" t="s">
        <v>1</v>
      </c>
      <c r="C12" s="62" t="s">
        <v>79</v>
      </c>
      <c r="D12" s="62" t="s">
        <v>80</v>
      </c>
      <c r="E12" s="63" t="s">
        <v>81</v>
      </c>
      <c r="F12" s="64" t="s">
        <v>82</v>
      </c>
      <c r="G12" s="64" t="s">
        <v>83</v>
      </c>
      <c r="H12" s="65" t="s">
        <v>84</v>
      </c>
      <c r="I12" s="66" t="s">
        <v>85</v>
      </c>
      <c r="J12" s="66" t="s">
        <v>86</v>
      </c>
      <c r="K12" s="66" t="s">
        <v>87</v>
      </c>
      <c r="L12" s="66" t="s">
        <v>88</v>
      </c>
      <c r="M12" s="67"/>
      <c r="N12" s="67"/>
      <c r="O12" s="67"/>
      <c r="P12" s="67"/>
      <c r="Q12" s="67"/>
      <c r="R12" s="67"/>
      <c r="S12" s="67"/>
      <c r="T12" s="67"/>
      <c r="U12" s="67"/>
      <c r="V12" s="67"/>
      <c r="W12" s="67"/>
      <c r="X12" s="67"/>
      <c r="Y12" s="67"/>
      <c r="Z12" s="67"/>
      <c r="AA12" s="67"/>
      <c r="AB12" s="67"/>
      <c r="AC12" s="67"/>
      <c r="AD12" s="67"/>
      <c r="AE12" s="67"/>
      <c r="AF12" s="67"/>
      <c r="AG12" s="67"/>
      <c r="AH12" s="67"/>
      <c r="AI12" s="67"/>
      <c r="AJ12" s="67"/>
      <c r="AK12" s="67"/>
      <c r="AL12" s="67"/>
      <c r="AM12" s="67"/>
      <c r="AN12" s="67"/>
      <c r="AO12" s="67"/>
      <c r="AP12" s="67"/>
      <c r="AQ12" s="67"/>
    </row>
    <row r="13" spans="1:43" s="68" customFormat="1" x14ac:dyDescent="0.25">
      <c r="A13" s="69" t="s">
        <v>89</v>
      </c>
      <c r="B13" s="70" t="s">
        <v>90</v>
      </c>
      <c r="C13" s="70"/>
      <c r="D13" s="70"/>
      <c r="E13" s="70"/>
      <c r="F13" s="70"/>
      <c r="G13" s="70"/>
      <c r="H13" s="70"/>
      <c r="I13" s="70"/>
      <c r="J13" s="71"/>
      <c r="K13" s="71"/>
      <c r="L13" s="71"/>
      <c r="M13" s="67"/>
      <c r="N13" s="67"/>
      <c r="O13" s="67"/>
      <c r="P13" s="67"/>
      <c r="Q13" s="67"/>
      <c r="R13" s="67"/>
      <c r="S13" s="67"/>
      <c r="T13" s="67"/>
      <c r="U13" s="67"/>
      <c r="V13" s="67"/>
      <c r="W13" s="67"/>
      <c r="X13" s="67"/>
      <c r="Y13" s="67"/>
      <c r="Z13" s="67"/>
      <c r="AA13" s="67"/>
      <c r="AB13" s="67"/>
      <c r="AC13" s="67"/>
      <c r="AD13" s="67"/>
      <c r="AE13" s="67"/>
      <c r="AF13" s="67"/>
      <c r="AG13" s="67"/>
      <c r="AH13" s="67"/>
      <c r="AI13" s="67"/>
      <c r="AJ13" s="67"/>
      <c r="AK13" s="67"/>
      <c r="AL13" s="67"/>
      <c r="AM13" s="67"/>
      <c r="AN13" s="67"/>
      <c r="AO13" s="67"/>
      <c r="AP13" s="67"/>
      <c r="AQ13" s="67"/>
    </row>
    <row r="14" spans="1:43" s="68" customFormat="1" x14ac:dyDescent="0.25">
      <c r="A14" s="91" t="s">
        <v>93</v>
      </c>
      <c r="B14" s="92" t="s">
        <v>92</v>
      </c>
      <c r="C14" s="92"/>
      <c r="D14" s="92"/>
      <c r="E14" s="92"/>
      <c r="F14" s="92"/>
      <c r="G14" s="92"/>
      <c r="H14" s="92"/>
      <c r="I14" s="92"/>
      <c r="J14" s="105"/>
      <c r="K14" s="105"/>
      <c r="L14" s="105"/>
      <c r="M14" s="67"/>
      <c r="N14" s="67"/>
      <c r="O14" s="67"/>
      <c r="P14" s="67"/>
      <c r="Q14" s="67"/>
      <c r="R14" s="67"/>
      <c r="S14" s="67"/>
      <c r="T14" s="67"/>
      <c r="U14" s="67"/>
      <c r="V14" s="67"/>
      <c r="W14" s="67"/>
      <c r="X14" s="67"/>
      <c r="Y14" s="67"/>
      <c r="Z14" s="67"/>
      <c r="AA14" s="67"/>
      <c r="AB14" s="67"/>
      <c r="AC14" s="67"/>
      <c r="AD14" s="67"/>
      <c r="AE14" s="67"/>
      <c r="AF14" s="67"/>
      <c r="AG14" s="67"/>
      <c r="AH14" s="67"/>
      <c r="AI14" s="67"/>
      <c r="AJ14" s="67"/>
      <c r="AK14" s="67"/>
      <c r="AL14" s="67"/>
      <c r="AM14" s="67"/>
      <c r="AN14" s="67"/>
      <c r="AO14" s="67"/>
      <c r="AP14" s="67"/>
      <c r="AQ14" s="67"/>
    </row>
    <row r="15" spans="1:43" s="68" customFormat="1" x14ac:dyDescent="0.25">
      <c r="A15" s="98" t="s">
        <v>94</v>
      </c>
      <c r="B15" s="99" t="s">
        <v>103</v>
      </c>
      <c r="C15" s="99"/>
      <c r="D15" s="99"/>
      <c r="E15" s="99"/>
      <c r="F15" s="99"/>
      <c r="G15" s="99"/>
      <c r="H15" s="99"/>
      <c r="I15" s="99"/>
      <c r="J15" s="104"/>
      <c r="K15" s="99"/>
      <c r="L15" s="99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7"/>
      <c r="AG15" s="67"/>
      <c r="AH15" s="67"/>
      <c r="AI15" s="67"/>
      <c r="AJ15" s="67"/>
      <c r="AK15" s="67"/>
      <c r="AL15" s="67"/>
      <c r="AM15" s="67"/>
      <c r="AN15" s="67"/>
      <c r="AO15" s="67"/>
      <c r="AP15" s="67"/>
      <c r="AQ15" s="67"/>
    </row>
    <row r="16" spans="1:43" s="68" customFormat="1" x14ac:dyDescent="0.25">
      <c r="A16" s="101" t="s">
        <v>95</v>
      </c>
      <c r="B16" s="102" t="s">
        <v>103</v>
      </c>
      <c r="C16" s="102"/>
      <c r="D16" s="102"/>
      <c r="E16" s="102"/>
      <c r="F16" s="102"/>
      <c r="G16" s="102"/>
      <c r="H16" s="102"/>
      <c r="I16" s="102"/>
      <c r="J16" s="103">
        <f>J17+J25</f>
        <v>0</v>
      </c>
      <c r="K16" s="102"/>
      <c r="L16" s="102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  <c r="AQ16" s="67"/>
    </row>
    <row r="17" spans="1:43" s="68" customFormat="1" x14ac:dyDescent="0.25">
      <c r="A17" s="91"/>
      <c r="B17" s="92" t="s">
        <v>91</v>
      </c>
      <c r="C17" s="92"/>
      <c r="D17" s="92"/>
      <c r="E17" s="92"/>
      <c r="F17" s="92"/>
      <c r="G17" s="92"/>
      <c r="H17" s="92"/>
      <c r="I17" s="92"/>
      <c r="J17" s="93">
        <f>SUM(J18:J24)</f>
        <v>0</v>
      </c>
      <c r="K17" s="92"/>
      <c r="L17" s="92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  <c r="AQ17" s="67"/>
    </row>
    <row r="18" spans="1:43" s="46" customFormat="1" x14ac:dyDescent="0.25">
      <c r="A18" s="91"/>
      <c r="B18" s="94" t="s">
        <v>96</v>
      </c>
      <c r="C18" s="95"/>
      <c r="D18" s="95"/>
      <c r="E18" s="95" t="s">
        <v>102</v>
      </c>
      <c r="F18" s="96"/>
      <c r="G18" s="96"/>
      <c r="H18" s="244">
        <f t="shared" ref="H18:H23" si="0">H26</f>
        <v>300</v>
      </c>
      <c r="I18" s="242">
        <f>VLOOKUP(B18,Работы!B4:I32,7,0)</f>
        <v>0</v>
      </c>
      <c r="J18" s="97">
        <f t="shared" ref="J18:J22" si="1">I18*H18</f>
        <v>0</v>
      </c>
      <c r="K18" s="97"/>
      <c r="L18" s="97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  <c r="AQ18" s="34"/>
    </row>
    <row r="19" spans="1:43" s="46" customFormat="1" x14ac:dyDescent="0.25">
      <c r="A19" s="91"/>
      <c r="B19" s="94" t="s">
        <v>97</v>
      </c>
      <c r="C19" s="95"/>
      <c r="D19" s="95"/>
      <c r="E19" s="95" t="s">
        <v>102</v>
      </c>
      <c r="F19" s="96"/>
      <c r="G19" s="96"/>
      <c r="H19" s="244">
        <f t="shared" si="0"/>
        <v>1200</v>
      </c>
      <c r="I19" s="201">
        <f>VLOOKUP(B19,Работы!B5:I33,7,0)</f>
        <v>0</v>
      </c>
      <c r="J19" s="97">
        <f t="shared" ref="J19:J21" si="2">I19*H19</f>
        <v>0</v>
      </c>
      <c r="K19" s="97"/>
      <c r="L19" s="97"/>
      <c r="M19" s="34"/>
      <c r="N19" s="34"/>
      <c r="O19" s="34"/>
      <c r="P19" s="34"/>
      <c r="Q19" s="34"/>
      <c r="R19" s="34"/>
      <c r="S19" s="34"/>
      <c r="T19" s="34"/>
      <c r="U19" s="34"/>
      <c r="V19" s="34"/>
      <c r="W19" s="34"/>
      <c r="X19" s="34"/>
      <c r="Y19" s="34"/>
      <c r="Z19" s="34"/>
      <c r="AA19" s="34"/>
      <c r="AB19" s="34"/>
      <c r="AC19" s="34"/>
      <c r="AD19" s="34"/>
      <c r="AE19" s="34"/>
      <c r="AF19" s="34"/>
      <c r="AG19" s="34"/>
      <c r="AH19" s="34"/>
      <c r="AI19" s="34"/>
      <c r="AJ19" s="34"/>
      <c r="AK19" s="34"/>
      <c r="AL19" s="34"/>
      <c r="AM19" s="34"/>
      <c r="AN19" s="34"/>
      <c r="AO19" s="34"/>
      <c r="AP19" s="34"/>
      <c r="AQ19" s="34"/>
    </row>
    <row r="20" spans="1:43" s="46" customFormat="1" x14ac:dyDescent="0.25">
      <c r="A20" s="91"/>
      <c r="B20" s="94" t="s">
        <v>98</v>
      </c>
      <c r="C20" s="95"/>
      <c r="D20" s="95"/>
      <c r="E20" s="95" t="s">
        <v>102</v>
      </c>
      <c r="F20" s="96"/>
      <c r="G20" s="96"/>
      <c r="H20" s="244">
        <f t="shared" si="0"/>
        <v>40</v>
      </c>
      <c r="I20" s="201">
        <f>VLOOKUP(B20,Работы!B6:I34,7,0)</f>
        <v>0</v>
      </c>
      <c r="J20" s="97">
        <f t="shared" si="2"/>
        <v>0</v>
      </c>
      <c r="K20" s="97"/>
      <c r="L20" s="97"/>
      <c r="M20" s="34"/>
      <c r="N20" s="34"/>
      <c r="O20" s="34"/>
      <c r="P20" s="34"/>
      <c r="Q20" s="34"/>
      <c r="R20" s="34"/>
      <c r="S20" s="34"/>
      <c r="T20" s="34"/>
      <c r="U20" s="34"/>
      <c r="V20" s="34"/>
      <c r="W20" s="34"/>
      <c r="X20" s="34"/>
      <c r="Y20" s="34"/>
      <c r="Z20" s="34"/>
      <c r="AA20" s="34"/>
      <c r="AB20" s="34"/>
      <c r="AC20" s="34"/>
      <c r="AD20" s="34"/>
      <c r="AE20" s="34"/>
      <c r="AF20" s="34"/>
      <c r="AG20" s="34"/>
      <c r="AH20" s="34"/>
      <c r="AI20" s="34"/>
      <c r="AJ20" s="34"/>
      <c r="AK20" s="34"/>
      <c r="AL20" s="34"/>
      <c r="AM20" s="34"/>
      <c r="AN20" s="34"/>
      <c r="AO20" s="34"/>
      <c r="AP20" s="34"/>
      <c r="AQ20" s="34"/>
    </row>
    <row r="21" spans="1:43" s="46" customFormat="1" x14ac:dyDescent="0.25">
      <c r="A21" s="91"/>
      <c r="B21" s="94" t="s">
        <v>99</v>
      </c>
      <c r="C21" s="95"/>
      <c r="D21" s="95"/>
      <c r="E21" s="95" t="s">
        <v>102</v>
      </c>
      <c r="F21" s="96"/>
      <c r="G21" s="96"/>
      <c r="H21" s="244">
        <f t="shared" si="0"/>
        <v>1000</v>
      </c>
      <c r="I21" s="201">
        <f>VLOOKUP(B21,Работы!B7:I35,7,0)</f>
        <v>0</v>
      </c>
      <c r="J21" s="97">
        <f t="shared" si="2"/>
        <v>0</v>
      </c>
      <c r="K21" s="97"/>
      <c r="L21" s="97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  <c r="AQ21" s="34"/>
    </row>
    <row r="22" spans="1:43" s="46" customFormat="1" x14ac:dyDescent="0.25">
      <c r="A22" s="91"/>
      <c r="B22" s="94" t="s">
        <v>100</v>
      </c>
      <c r="C22" s="95"/>
      <c r="D22" s="95"/>
      <c r="E22" s="95" t="s">
        <v>102</v>
      </c>
      <c r="F22" s="96"/>
      <c r="G22" s="96"/>
      <c r="H22" s="244">
        <f t="shared" si="0"/>
        <v>1900</v>
      </c>
      <c r="I22" s="201">
        <f>VLOOKUP(B22,Работы!B8:I36,7,0)</f>
        <v>0</v>
      </c>
      <c r="J22" s="97">
        <f t="shared" si="1"/>
        <v>0</v>
      </c>
      <c r="K22" s="97"/>
      <c r="L22" s="97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  <c r="AQ22" s="34"/>
    </row>
    <row r="23" spans="1:43" s="46" customFormat="1" x14ac:dyDescent="0.25">
      <c r="A23" s="91"/>
      <c r="B23" s="94" t="s">
        <v>101</v>
      </c>
      <c r="C23" s="95"/>
      <c r="D23" s="95"/>
      <c r="E23" s="95" t="s">
        <v>102</v>
      </c>
      <c r="F23" s="96"/>
      <c r="G23" s="96"/>
      <c r="H23" s="244">
        <f t="shared" si="0"/>
        <v>2800</v>
      </c>
      <c r="I23" s="201">
        <f>VLOOKUP(B23,Работы!B9:I37,7,0)</f>
        <v>0</v>
      </c>
      <c r="J23" s="97">
        <f t="shared" ref="J23:J24" si="3">I23*H23</f>
        <v>0</v>
      </c>
      <c r="K23" s="97"/>
      <c r="L23" s="97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  <c r="AQ23" s="34"/>
    </row>
    <row r="24" spans="1:43" s="46" customFormat="1" x14ac:dyDescent="0.25">
      <c r="A24" s="91"/>
      <c r="B24" s="94" t="s">
        <v>250</v>
      </c>
      <c r="C24" s="95"/>
      <c r="D24" s="95" t="s">
        <v>251</v>
      </c>
      <c r="E24" s="95" t="s">
        <v>168</v>
      </c>
      <c r="F24" s="96"/>
      <c r="G24" s="96"/>
      <c r="H24" s="244">
        <v>8</v>
      </c>
      <c r="I24" s="201">
        <f>VLOOKUP(B24,Работы!B10:I38,7,0)</f>
        <v>0</v>
      </c>
      <c r="J24" s="97">
        <f t="shared" si="3"/>
        <v>0</v>
      </c>
      <c r="K24" s="97"/>
      <c r="L24" s="97"/>
      <c r="M24" s="34"/>
      <c r="N24" s="34"/>
      <c r="O24" s="34"/>
      <c r="P24" s="34"/>
      <c r="Q24" s="34"/>
      <c r="R24" s="34"/>
      <c r="S24" s="34"/>
      <c r="T24" s="34"/>
      <c r="U24" s="34"/>
      <c r="V24" s="34"/>
      <c r="W24" s="34"/>
      <c r="X24" s="34"/>
      <c r="Y24" s="34"/>
      <c r="Z24" s="34"/>
      <c r="AA24" s="34"/>
      <c r="AB24" s="34"/>
      <c r="AC24" s="34"/>
      <c r="AD24" s="34"/>
      <c r="AE24" s="34"/>
      <c r="AF24" s="34"/>
      <c r="AG24" s="34"/>
      <c r="AH24" s="34"/>
      <c r="AI24" s="34"/>
      <c r="AJ24" s="34"/>
      <c r="AK24" s="34"/>
      <c r="AL24" s="34"/>
      <c r="AM24" s="34"/>
      <c r="AN24" s="34"/>
      <c r="AO24" s="34"/>
      <c r="AP24" s="34"/>
      <c r="AQ24" s="34"/>
    </row>
    <row r="25" spans="1:43" s="47" customFormat="1" x14ac:dyDescent="0.25">
      <c r="A25" s="86"/>
      <c r="B25" s="87" t="s">
        <v>12</v>
      </c>
      <c r="C25" s="87"/>
      <c r="D25" s="87"/>
      <c r="E25" s="87"/>
      <c r="F25" s="87"/>
      <c r="G25" s="87"/>
      <c r="H25" s="88"/>
      <c r="I25" s="87"/>
      <c r="J25" s="89">
        <f>SUM(J26:J31)</f>
        <v>0</v>
      </c>
      <c r="K25" s="90"/>
      <c r="L25" s="90"/>
      <c r="M25" s="78"/>
      <c r="N25" s="78"/>
      <c r="O25" s="78"/>
      <c r="P25" s="78"/>
      <c r="Q25" s="78"/>
      <c r="R25" s="78"/>
      <c r="S25" s="78"/>
      <c r="T25" s="78"/>
      <c r="U25" s="78"/>
      <c r="V25" s="78"/>
      <c r="W25" s="78"/>
      <c r="X25" s="78"/>
      <c r="Y25" s="78"/>
      <c r="Z25" s="78"/>
      <c r="AA25" s="78"/>
      <c r="AB25" s="78"/>
      <c r="AC25" s="78"/>
      <c r="AD25" s="78"/>
      <c r="AE25" s="78"/>
      <c r="AF25" s="78"/>
      <c r="AG25" s="78"/>
      <c r="AH25" s="78"/>
      <c r="AI25" s="78"/>
      <c r="AJ25" s="78"/>
      <c r="AK25" s="78"/>
      <c r="AL25" s="78"/>
      <c r="AM25" s="78"/>
      <c r="AN25" s="78"/>
      <c r="AO25" s="78"/>
      <c r="AP25" s="78"/>
      <c r="AQ25" s="78"/>
    </row>
    <row r="26" spans="1:43" s="46" customFormat="1" x14ac:dyDescent="0.25">
      <c r="A26" s="276"/>
      <c r="B26" s="277" t="s">
        <v>104</v>
      </c>
      <c r="C26" s="278"/>
      <c r="D26" s="278" t="s">
        <v>252</v>
      </c>
      <c r="E26" s="278" t="s">
        <v>102</v>
      </c>
      <c r="F26" s="279"/>
      <c r="G26" s="280"/>
      <c r="H26" s="238">
        <v>300</v>
      </c>
      <c r="I26" s="216">
        <f>VLOOKUP(B26,Материалы!B5:I125,7,0)</f>
        <v>0</v>
      </c>
      <c r="J26" s="238">
        <f>I26*H26</f>
        <v>0</v>
      </c>
      <c r="K26" s="238"/>
      <c r="L26" s="238"/>
    </row>
    <row r="27" spans="1:43" s="46" customFormat="1" x14ac:dyDescent="0.25">
      <c r="A27" s="276"/>
      <c r="B27" s="277" t="s">
        <v>105</v>
      </c>
      <c r="C27" s="278"/>
      <c r="D27" s="278" t="s">
        <v>253</v>
      </c>
      <c r="E27" s="278" t="s">
        <v>102</v>
      </c>
      <c r="F27" s="279"/>
      <c r="G27" s="280"/>
      <c r="H27" s="238">
        <v>1200</v>
      </c>
      <c r="I27" s="216">
        <f>VLOOKUP(B27,Материалы!B6:I126,7,0)</f>
        <v>0</v>
      </c>
      <c r="J27" s="238">
        <f t="shared" ref="J27:J31" si="4">I27*H27</f>
        <v>0</v>
      </c>
      <c r="K27" s="238"/>
      <c r="L27" s="238"/>
    </row>
    <row r="28" spans="1:43" s="46" customFormat="1" x14ac:dyDescent="0.25">
      <c r="A28" s="276"/>
      <c r="B28" s="277" t="s">
        <v>106</v>
      </c>
      <c r="C28" s="278"/>
      <c r="D28" s="278" t="s">
        <v>240</v>
      </c>
      <c r="E28" s="278" t="s">
        <v>102</v>
      </c>
      <c r="F28" s="279"/>
      <c r="G28" s="280"/>
      <c r="H28" s="238">
        <v>40</v>
      </c>
      <c r="I28" s="216">
        <f>VLOOKUP(B28,Материалы!B7:I127,7,0)</f>
        <v>0</v>
      </c>
      <c r="J28" s="238">
        <f t="shared" si="4"/>
        <v>0</v>
      </c>
      <c r="K28" s="238"/>
      <c r="L28" s="238"/>
    </row>
    <row r="29" spans="1:43" s="46" customFormat="1" x14ac:dyDescent="0.25">
      <c r="A29" s="276"/>
      <c r="B29" s="277" t="s">
        <v>107</v>
      </c>
      <c r="C29" s="278"/>
      <c r="D29" s="278" t="s">
        <v>254</v>
      </c>
      <c r="E29" s="278" t="s">
        <v>102</v>
      </c>
      <c r="F29" s="279"/>
      <c r="G29" s="280"/>
      <c r="H29" s="238">
        <v>1000</v>
      </c>
      <c r="I29" s="216">
        <f>VLOOKUP(B29,Материалы!B8:I128,7,0)</f>
        <v>0</v>
      </c>
      <c r="J29" s="238">
        <f t="shared" si="4"/>
        <v>0</v>
      </c>
      <c r="K29" s="238"/>
      <c r="L29" s="238"/>
    </row>
    <row r="30" spans="1:43" s="46" customFormat="1" x14ac:dyDescent="0.25">
      <c r="A30" s="276"/>
      <c r="B30" s="277" t="s">
        <v>108</v>
      </c>
      <c r="C30" s="278"/>
      <c r="D30" s="278" t="s">
        <v>255</v>
      </c>
      <c r="E30" s="278" t="s">
        <v>102</v>
      </c>
      <c r="F30" s="279"/>
      <c r="G30" s="280"/>
      <c r="H30" s="238">
        <v>1900</v>
      </c>
      <c r="I30" s="216">
        <f>VLOOKUP(B30,Материалы!B9:I129,7,0)</f>
        <v>0</v>
      </c>
      <c r="J30" s="238">
        <f t="shared" si="4"/>
        <v>0</v>
      </c>
      <c r="K30" s="238"/>
      <c r="L30" s="238"/>
    </row>
    <row r="31" spans="1:43" s="46" customFormat="1" x14ac:dyDescent="0.25">
      <c r="A31" s="276"/>
      <c r="B31" s="277" t="s">
        <v>109</v>
      </c>
      <c r="C31" s="278"/>
      <c r="D31" s="278" t="s">
        <v>256</v>
      </c>
      <c r="E31" s="278" t="s">
        <v>102</v>
      </c>
      <c r="F31" s="279"/>
      <c r="G31" s="280"/>
      <c r="H31" s="238">
        <v>2800</v>
      </c>
      <c r="I31" s="216">
        <f>VLOOKUP(B31,Материалы!B10:I130,7,0)</f>
        <v>0</v>
      </c>
      <c r="J31" s="238">
        <f t="shared" si="4"/>
        <v>0</v>
      </c>
      <c r="K31" s="238"/>
      <c r="L31" s="238"/>
    </row>
    <row r="32" spans="1:43" s="68" customFormat="1" x14ac:dyDescent="0.25">
      <c r="A32" s="98" t="s">
        <v>153</v>
      </c>
      <c r="B32" s="99" t="s">
        <v>110</v>
      </c>
      <c r="C32" s="99"/>
      <c r="D32" s="99"/>
      <c r="E32" s="99"/>
      <c r="F32" s="99"/>
      <c r="G32" s="99"/>
      <c r="H32" s="99"/>
      <c r="I32" s="99"/>
      <c r="J32" s="104"/>
      <c r="K32" s="99"/>
      <c r="L32" s="99"/>
      <c r="M32" s="67"/>
      <c r="N32" s="67"/>
      <c r="O32" s="67"/>
      <c r="P32" s="67"/>
      <c r="Q32" s="67"/>
      <c r="R32" s="67"/>
      <c r="S32" s="67"/>
      <c r="T32" s="67"/>
      <c r="U32" s="67"/>
      <c r="V32" s="67"/>
      <c r="W32" s="67"/>
      <c r="X32" s="67"/>
      <c r="Y32" s="67"/>
      <c r="Z32" s="67"/>
      <c r="AA32" s="67"/>
      <c r="AB32" s="67"/>
      <c r="AC32" s="67"/>
      <c r="AD32" s="67"/>
      <c r="AE32" s="67"/>
      <c r="AF32" s="67"/>
      <c r="AG32" s="67"/>
      <c r="AH32" s="67"/>
      <c r="AI32" s="67"/>
      <c r="AJ32" s="67"/>
      <c r="AK32" s="67"/>
      <c r="AL32" s="67"/>
      <c r="AM32" s="67"/>
      <c r="AN32" s="67"/>
      <c r="AO32" s="67"/>
      <c r="AP32" s="67"/>
      <c r="AQ32" s="67"/>
    </row>
    <row r="33" spans="1:43" s="68" customFormat="1" x14ac:dyDescent="0.25">
      <c r="A33" s="101" t="s">
        <v>154</v>
      </c>
      <c r="B33" s="102" t="s">
        <v>110</v>
      </c>
      <c r="C33" s="102"/>
      <c r="D33" s="102"/>
      <c r="E33" s="102"/>
      <c r="F33" s="102"/>
      <c r="G33" s="102"/>
      <c r="H33" s="102"/>
      <c r="I33" s="102"/>
      <c r="J33" s="103">
        <f ca="1">J34+J36</f>
        <v>0</v>
      </c>
      <c r="K33" s="102"/>
      <c r="L33" s="102"/>
      <c r="M33" s="67"/>
      <c r="N33" s="67"/>
      <c r="O33" s="67"/>
      <c r="P33" s="67"/>
      <c r="Q33" s="67"/>
      <c r="R33" s="67"/>
      <c r="S33" s="67"/>
      <c r="T33" s="67"/>
      <c r="U33" s="67"/>
      <c r="V33" s="67"/>
      <c r="W33" s="67"/>
      <c r="X33" s="67"/>
      <c r="Y33" s="67"/>
      <c r="Z33" s="67"/>
      <c r="AA33" s="67"/>
      <c r="AB33" s="67"/>
      <c r="AC33" s="67"/>
      <c r="AD33" s="67"/>
      <c r="AE33" s="67"/>
      <c r="AF33" s="67"/>
      <c r="AG33" s="67"/>
      <c r="AH33" s="67"/>
      <c r="AI33" s="67"/>
      <c r="AJ33" s="67"/>
      <c r="AK33" s="67"/>
      <c r="AL33" s="67"/>
      <c r="AM33" s="67"/>
      <c r="AN33" s="67"/>
      <c r="AO33" s="67"/>
      <c r="AP33" s="67"/>
      <c r="AQ33" s="67"/>
    </row>
    <row r="34" spans="1:43" s="68" customFormat="1" x14ac:dyDescent="0.25">
      <c r="A34" s="91"/>
      <c r="B34" s="92" t="s">
        <v>91</v>
      </c>
      <c r="C34" s="92"/>
      <c r="D34" s="92"/>
      <c r="E34" s="92"/>
      <c r="F34" s="92"/>
      <c r="G34" s="92"/>
      <c r="H34" s="92"/>
      <c r="I34" s="92"/>
      <c r="J34" s="93">
        <f>SUM(J35:J35)</f>
        <v>0</v>
      </c>
      <c r="K34" s="92"/>
      <c r="L34" s="92"/>
      <c r="M34" s="67"/>
      <c r="N34" s="67"/>
      <c r="O34" s="67"/>
      <c r="P34" s="67"/>
      <c r="Q34" s="67"/>
      <c r="R34" s="67"/>
      <c r="S34" s="67"/>
      <c r="T34" s="67"/>
      <c r="U34" s="67"/>
      <c r="V34" s="67"/>
      <c r="W34" s="67"/>
      <c r="X34" s="67"/>
      <c r="Y34" s="67"/>
      <c r="Z34" s="67"/>
      <c r="AA34" s="67"/>
      <c r="AB34" s="67"/>
      <c r="AC34" s="67"/>
      <c r="AD34" s="67"/>
      <c r="AE34" s="67"/>
      <c r="AF34" s="67"/>
      <c r="AG34" s="67"/>
      <c r="AH34" s="67"/>
      <c r="AI34" s="67"/>
      <c r="AJ34" s="67"/>
      <c r="AK34" s="67"/>
      <c r="AL34" s="67"/>
      <c r="AM34" s="67"/>
      <c r="AN34" s="67"/>
      <c r="AO34" s="67"/>
      <c r="AP34" s="67"/>
      <c r="AQ34" s="67"/>
    </row>
    <row r="35" spans="1:43" s="46" customFormat="1" x14ac:dyDescent="0.25">
      <c r="A35" s="240"/>
      <c r="B35" s="94" t="s">
        <v>110</v>
      </c>
      <c r="C35" s="95"/>
      <c r="D35" s="95"/>
      <c r="E35" s="95" t="s">
        <v>161</v>
      </c>
      <c r="F35" s="96"/>
      <c r="G35" s="96"/>
      <c r="H35" s="97">
        <v>1</v>
      </c>
      <c r="I35" s="201">
        <f>VLOOKUP(B35,Работы!B4:I32,7,0)</f>
        <v>0</v>
      </c>
      <c r="J35" s="97">
        <f t="shared" ref="J35" si="5">I35*H35</f>
        <v>0</v>
      </c>
      <c r="K35" s="97"/>
      <c r="L35" s="97"/>
      <c r="M35" s="67"/>
      <c r="N35" s="34"/>
      <c r="O35" s="34"/>
      <c r="P35" s="34"/>
      <c r="Q35" s="34"/>
      <c r="R35" s="34"/>
      <c r="S35" s="34"/>
      <c r="T35" s="34"/>
      <c r="U35" s="34"/>
      <c r="V35" s="34"/>
      <c r="W35" s="34"/>
      <c r="X35" s="34"/>
      <c r="Y35" s="34"/>
      <c r="Z35" s="34"/>
      <c r="AA35" s="34"/>
      <c r="AB35" s="34"/>
      <c r="AC35" s="34"/>
      <c r="AD35" s="34"/>
      <c r="AE35" s="34"/>
      <c r="AF35" s="34"/>
      <c r="AG35" s="34"/>
      <c r="AH35" s="34"/>
      <c r="AI35" s="34"/>
      <c r="AJ35" s="34"/>
      <c r="AK35" s="34"/>
      <c r="AL35" s="34"/>
      <c r="AM35" s="34"/>
      <c r="AN35" s="34"/>
      <c r="AO35" s="34"/>
      <c r="AP35" s="34"/>
      <c r="AQ35" s="34"/>
    </row>
    <row r="36" spans="1:43" s="47" customFormat="1" x14ac:dyDescent="0.25">
      <c r="A36" s="86"/>
      <c r="B36" s="87" t="s">
        <v>12</v>
      </c>
      <c r="C36" s="87"/>
      <c r="D36" s="87"/>
      <c r="E36" s="87"/>
      <c r="F36" s="87"/>
      <c r="G36" s="87"/>
      <c r="H36" s="88"/>
      <c r="I36" s="87"/>
      <c r="J36" s="89">
        <f ca="1">SUM(J37:J81)</f>
        <v>0</v>
      </c>
      <c r="K36" s="90"/>
      <c r="L36" s="90"/>
      <c r="M36" s="67"/>
      <c r="N36" s="78"/>
      <c r="O36" s="78"/>
      <c r="P36" s="78"/>
      <c r="Q36" s="78"/>
      <c r="R36" s="78"/>
      <c r="S36" s="78"/>
      <c r="T36" s="78"/>
      <c r="U36" s="78"/>
      <c r="V36" s="78"/>
      <c r="W36" s="78"/>
      <c r="X36" s="78"/>
      <c r="Y36" s="78"/>
      <c r="Z36" s="78"/>
      <c r="AA36" s="78"/>
      <c r="AB36" s="78"/>
      <c r="AC36" s="78"/>
      <c r="AD36" s="78"/>
      <c r="AE36" s="78"/>
      <c r="AF36" s="78"/>
      <c r="AG36" s="78"/>
      <c r="AH36" s="78"/>
      <c r="AI36" s="78"/>
      <c r="AJ36" s="78"/>
      <c r="AK36" s="78"/>
      <c r="AL36" s="78"/>
      <c r="AM36" s="78"/>
      <c r="AN36" s="78"/>
      <c r="AO36" s="78"/>
      <c r="AP36" s="78"/>
      <c r="AQ36" s="78"/>
    </row>
    <row r="37" spans="1:43" s="47" customFormat="1" x14ac:dyDescent="0.25">
      <c r="A37" s="281"/>
      <c r="B37" s="245" t="s">
        <v>163</v>
      </c>
      <c r="C37" s="236"/>
      <c r="D37" s="236" t="s">
        <v>162</v>
      </c>
      <c r="E37" s="236" t="s">
        <v>6</v>
      </c>
      <c r="F37" s="236"/>
      <c r="G37" s="236"/>
      <c r="H37" s="247">
        <v>9</v>
      </c>
      <c r="I37" s="216">
        <f>VLOOKUP(B37,Материалы!B16:I136,7,0)</f>
        <v>0</v>
      </c>
      <c r="J37" s="106">
        <f>H37*I37</f>
        <v>0</v>
      </c>
      <c r="K37" s="282"/>
      <c r="L37" s="282"/>
    </row>
    <row r="38" spans="1:43" s="47" customFormat="1" x14ac:dyDescent="0.25">
      <c r="A38" s="281"/>
      <c r="B38" s="248" t="s">
        <v>113</v>
      </c>
      <c r="C38" s="236"/>
      <c r="D38" s="236" t="s">
        <v>167</v>
      </c>
      <c r="E38" s="236" t="s">
        <v>6</v>
      </c>
      <c r="F38" s="236"/>
      <c r="G38" s="236"/>
      <c r="H38" s="237">
        <v>3</v>
      </c>
      <c r="I38" s="216">
        <f>VLOOKUP(B38,Материалы!B18:I138,7,0)</f>
        <v>0</v>
      </c>
      <c r="J38" s="106">
        <f t="shared" ref="J38" si="6">H38*I38</f>
        <v>0</v>
      </c>
      <c r="K38" s="282"/>
      <c r="L38" s="282"/>
    </row>
    <row r="39" spans="1:43" s="47" customFormat="1" ht="47.25" x14ac:dyDescent="0.25">
      <c r="A39" s="281"/>
      <c r="B39" s="245" t="s">
        <v>112</v>
      </c>
      <c r="C39" s="236"/>
      <c r="D39" s="283" t="s">
        <v>257</v>
      </c>
      <c r="E39" s="236" t="s">
        <v>6</v>
      </c>
      <c r="F39" s="236"/>
      <c r="G39" s="236"/>
      <c r="H39" s="247">
        <v>47</v>
      </c>
      <c r="I39" s="216">
        <f>VLOOKUP(B39,Материалы!B19:I139,7,0)</f>
        <v>0</v>
      </c>
      <c r="J39" s="106">
        <f>H39*I39</f>
        <v>0</v>
      </c>
      <c r="K39" s="282"/>
      <c r="L39" s="282"/>
    </row>
    <row r="40" spans="1:43" s="46" customFormat="1" x14ac:dyDescent="0.25">
      <c r="A40" s="276"/>
      <c r="B40" s="245" t="s">
        <v>114</v>
      </c>
      <c r="C40" s="236"/>
      <c r="D40" s="236" t="s">
        <v>258</v>
      </c>
      <c r="E40" s="236" t="s">
        <v>6</v>
      </c>
      <c r="F40" s="236"/>
      <c r="G40" s="236"/>
      <c r="H40" s="237">
        <v>4700</v>
      </c>
      <c r="I40" s="216">
        <f>VLOOKUP(B40,Материалы!B20:I140,7,0)</f>
        <v>0</v>
      </c>
      <c r="J40" s="106">
        <f t="shared" ref="J40:J53" si="7">H40*I40</f>
        <v>0</v>
      </c>
      <c r="K40" s="238"/>
      <c r="L40" s="238"/>
    </row>
    <row r="41" spans="1:43" s="46" customFormat="1" x14ac:dyDescent="0.25">
      <c r="A41" s="276"/>
      <c r="B41" s="245" t="s">
        <v>259</v>
      </c>
      <c r="C41" s="236"/>
      <c r="D41" s="236" t="s">
        <v>262</v>
      </c>
      <c r="E41" s="236" t="s">
        <v>6</v>
      </c>
      <c r="F41" s="236"/>
      <c r="G41" s="236"/>
      <c r="H41" s="247">
        <v>284</v>
      </c>
      <c r="I41" s="216">
        <f>VLOOKUP(B41,Материалы!B22:I142,7,0)</f>
        <v>0</v>
      </c>
      <c r="J41" s="106">
        <f t="shared" si="7"/>
        <v>0</v>
      </c>
      <c r="K41" s="238"/>
      <c r="L41" s="238"/>
    </row>
    <row r="42" spans="1:43" s="46" customFormat="1" x14ac:dyDescent="0.25">
      <c r="A42" s="276"/>
      <c r="B42" s="245" t="s">
        <v>260</v>
      </c>
      <c r="C42" s="236"/>
      <c r="D42" s="236" t="s">
        <v>263</v>
      </c>
      <c r="E42" s="236" t="s">
        <v>6</v>
      </c>
      <c r="F42" s="236"/>
      <c r="G42" s="236"/>
      <c r="H42" s="247">
        <v>30</v>
      </c>
      <c r="I42" s="216">
        <f>VLOOKUP(B42,Материалы!B23:I143,7,0)</f>
        <v>0</v>
      </c>
      <c r="J42" s="106">
        <f t="shared" ref="J42" si="8">H42*I42</f>
        <v>0</v>
      </c>
      <c r="K42" s="238"/>
      <c r="L42" s="238"/>
    </row>
    <row r="43" spans="1:43" s="46" customFormat="1" x14ac:dyDescent="0.25">
      <c r="A43" s="276"/>
      <c r="B43" s="245" t="s">
        <v>261</v>
      </c>
      <c r="C43" s="236"/>
      <c r="D43" s="236" t="s">
        <v>264</v>
      </c>
      <c r="E43" s="236" t="s">
        <v>6</v>
      </c>
      <c r="F43" s="236"/>
      <c r="G43" s="236"/>
      <c r="H43" s="247">
        <v>30</v>
      </c>
      <c r="I43" s="216">
        <f>VLOOKUP(B43,Материалы!B24:I144,7,0)</f>
        <v>0</v>
      </c>
      <c r="J43" s="106">
        <f t="shared" ref="J43" si="9">H43*I43</f>
        <v>0</v>
      </c>
      <c r="K43" s="238"/>
      <c r="L43" s="238"/>
    </row>
    <row r="44" spans="1:43" s="46" customFormat="1" x14ac:dyDescent="0.25">
      <c r="A44" s="276"/>
      <c r="B44" s="245" t="s">
        <v>115</v>
      </c>
      <c r="C44" s="236"/>
      <c r="D44" s="236" t="s">
        <v>265</v>
      </c>
      <c r="E44" s="236" t="s">
        <v>6</v>
      </c>
      <c r="F44" s="236"/>
      <c r="G44" s="236"/>
      <c r="H44" s="247">
        <v>7</v>
      </c>
      <c r="I44" s="216">
        <f>VLOOKUP(B44,Материалы!B25:I145,7,0)</f>
        <v>0</v>
      </c>
      <c r="J44" s="106">
        <f t="shared" si="7"/>
        <v>0</v>
      </c>
      <c r="K44" s="238"/>
      <c r="L44" s="238"/>
    </row>
    <row r="45" spans="1:43" s="46" customFormat="1" x14ac:dyDescent="0.25">
      <c r="A45" s="276"/>
      <c r="B45" s="245" t="s">
        <v>116</v>
      </c>
      <c r="C45" s="236"/>
      <c r="D45" s="236" t="s">
        <v>236</v>
      </c>
      <c r="E45" s="236" t="s">
        <v>6</v>
      </c>
      <c r="F45" s="236"/>
      <c r="G45" s="236"/>
      <c r="H45" s="247">
        <v>17</v>
      </c>
      <c r="I45" s="216">
        <f>VLOOKUP(B45,Материалы!B26:I146,7,0)</f>
        <v>0</v>
      </c>
      <c r="J45" s="106">
        <f t="shared" si="7"/>
        <v>0</v>
      </c>
      <c r="K45" s="238"/>
      <c r="L45" s="238"/>
    </row>
    <row r="46" spans="1:43" s="46" customFormat="1" x14ac:dyDescent="0.25">
      <c r="A46" s="276"/>
      <c r="B46" s="245" t="s">
        <v>117</v>
      </c>
      <c r="C46" s="236"/>
      <c r="D46" s="236" t="s">
        <v>237</v>
      </c>
      <c r="E46" s="236" t="s">
        <v>6</v>
      </c>
      <c r="F46" s="236"/>
      <c r="G46" s="236"/>
      <c r="H46" s="247">
        <v>13</v>
      </c>
      <c r="I46" s="216">
        <f>VLOOKUP(B46,Материалы!B27:I147,7,0)</f>
        <v>0</v>
      </c>
      <c r="J46" s="106">
        <f t="shared" si="7"/>
        <v>0</v>
      </c>
      <c r="K46" s="238"/>
      <c r="L46" s="238"/>
    </row>
    <row r="47" spans="1:43" s="46" customFormat="1" x14ac:dyDescent="0.25">
      <c r="A47" s="276"/>
      <c r="B47" s="245" t="s">
        <v>118</v>
      </c>
      <c r="C47" s="236"/>
      <c r="D47" s="236" t="s">
        <v>266</v>
      </c>
      <c r="E47" s="236" t="s">
        <v>6</v>
      </c>
      <c r="F47" s="236"/>
      <c r="G47" s="236"/>
      <c r="H47" s="237">
        <v>50</v>
      </c>
      <c r="I47" s="216">
        <f>VLOOKUP(B47,Материалы!B28:I148,7,0)</f>
        <v>0</v>
      </c>
      <c r="J47" s="106">
        <f t="shared" si="7"/>
        <v>0</v>
      </c>
      <c r="K47" s="238"/>
      <c r="L47" s="238"/>
    </row>
    <row r="48" spans="1:43" s="46" customFormat="1" x14ac:dyDescent="0.25">
      <c r="A48" s="276"/>
      <c r="B48" s="245" t="s">
        <v>267</v>
      </c>
      <c r="C48" s="236"/>
      <c r="D48" s="236" t="s">
        <v>270</v>
      </c>
      <c r="E48" s="236" t="s">
        <v>6</v>
      </c>
      <c r="F48" s="236"/>
      <c r="G48" s="236"/>
      <c r="H48" s="237">
        <v>16</v>
      </c>
      <c r="I48" s="216">
        <f>VLOOKUP(B48,Материалы!B36:I156,7,0)</f>
        <v>0</v>
      </c>
      <c r="J48" s="106">
        <f t="shared" si="7"/>
        <v>0</v>
      </c>
      <c r="K48" s="238"/>
      <c r="L48" s="238"/>
    </row>
    <row r="49" spans="1:12" s="46" customFormat="1" x14ac:dyDescent="0.25">
      <c r="A49" s="276"/>
      <c r="B49" s="245" t="s">
        <v>268</v>
      </c>
      <c r="C49" s="236"/>
      <c r="D49" s="236" t="s">
        <v>271</v>
      </c>
      <c r="E49" s="236" t="s">
        <v>6</v>
      </c>
      <c r="F49" s="236"/>
      <c r="G49" s="236"/>
      <c r="H49" s="247">
        <v>4</v>
      </c>
      <c r="I49" s="216">
        <f>VLOOKUP(B49,Материалы!B37:I157,7,0)</f>
        <v>0</v>
      </c>
      <c r="J49" s="106">
        <f t="shared" si="7"/>
        <v>0</v>
      </c>
      <c r="K49" s="238"/>
      <c r="L49" s="238"/>
    </row>
    <row r="50" spans="1:12" s="46" customFormat="1" x14ac:dyDescent="0.25">
      <c r="A50" s="276"/>
      <c r="B50" s="245" t="s">
        <v>269</v>
      </c>
      <c r="C50" s="236"/>
      <c r="D50" s="236" t="s">
        <v>272</v>
      </c>
      <c r="E50" s="236" t="s">
        <v>6</v>
      </c>
      <c r="F50" s="236"/>
      <c r="G50" s="236"/>
      <c r="H50" s="247">
        <v>11</v>
      </c>
      <c r="I50" s="216">
        <f>VLOOKUP(B50,Материалы!B38:I158,7,0)</f>
        <v>0</v>
      </c>
      <c r="J50" s="106">
        <f t="shared" si="7"/>
        <v>0</v>
      </c>
      <c r="K50" s="238"/>
      <c r="L50" s="238"/>
    </row>
    <row r="51" spans="1:12" s="46" customFormat="1" x14ac:dyDescent="0.25">
      <c r="A51" s="276"/>
      <c r="B51" s="245" t="s">
        <v>120</v>
      </c>
      <c r="C51" s="236"/>
      <c r="D51" s="236" t="s">
        <v>273</v>
      </c>
      <c r="E51" s="236" t="s">
        <v>6</v>
      </c>
      <c r="F51" s="236"/>
      <c r="G51" s="236"/>
      <c r="H51" s="247">
        <v>1</v>
      </c>
      <c r="I51" s="216">
        <f>VLOOKUP(B51,Материалы!B39:I159,7,0)</f>
        <v>0</v>
      </c>
      <c r="J51" s="106">
        <f t="shared" si="7"/>
        <v>0</v>
      </c>
      <c r="K51" s="238"/>
      <c r="L51" s="238"/>
    </row>
    <row r="52" spans="1:12" s="46" customFormat="1" x14ac:dyDescent="0.25">
      <c r="A52" s="276"/>
      <c r="B52" s="245" t="s">
        <v>238</v>
      </c>
      <c r="C52" s="236"/>
      <c r="D52" s="236" t="s">
        <v>274</v>
      </c>
      <c r="E52" s="236" t="s">
        <v>6</v>
      </c>
      <c r="F52" s="236"/>
      <c r="G52" s="236"/>
      <c r="H52" s="237">
        <v>1</v>
      </c>
      <c r="I52" s="216">
        <f>VLOOKUP(B52,Материалы!B40:I160,7,0)</f>
        <v>0</v>
      </c>
      <c r="J52" s="106">
        <f t="shared" si="7"/>
        <v>0</v>
      </c>
      <c r="K52" s="238"/>
      <c r="L52" s="238"/>
    </row>
    <row r="53" spans="1:12" s="46" customFormat="1" x14ac:dyDescent="0.25">
      <c r="A53" s="276"/>
      <c r="B53" s="245" t="s">
        <v>121</v>
      </c>
      <c r="C53" s="236"/>
      <c r="D53" s="236" t="s">
        <v>239</v>
      </c>
      <c r="E53" s="236" t="s">
        <v>6</v>
      </c>
      <c r="F53" s="236"/>
      <c r="G53" s="236"/>
      <c r="H53" s="237">
        <v>1</v>
      </c>
      <c r="I53" s="216">
        <f>VLOOKUP(B53,Материалы!B41:I161,7,0)</f>
        <v>0</v>
      </c>
      <c r="J53" s="106">
        <f t="shared" si="7"/>
        <v>0</v>
      </c>
      <c r="K53" s="238"/>
      <c r="L53" s="238"/>
    </row>
    <row r="54" spans="1:12" s="231" customFormat="1" x14ac:dyDescent="0.25">
      <c r="A54" s="236"/>
      <c r="B54" s="284" t="s">
        <v>127</v>
      </c>
      <c r="C54" s="236"/>
      <c r="D54" s="236" t="s">
        <v>28</v>
      </c>
      <c r="E54" s="236" t="s">
        <v>6</v>
      </c>
      <c r="F54" s="236"/>
      <c r="G54" s="236"/>
      <c r="H54" s="285">
        <v>75</v>
      </c>
      <c r="I54" s="216">
        <f>VLOOKUP(B54,Материалы!B42:I162,7,0)</f>
        <v>0</v>
      </c>
      <c r="J54" s="106">
        <f t="shared" ref="J54:J79" si="10">H54*I54</f>
        <v>0</v>
      </c>
      <c r="K54" s="106"/>
      <c r="L54" s="106"/>
    </row>
    <row r="55" spans="1:12" s="231" customFormat="1" x14ac:dyDescent="0.25">
      <c r="A55" s="236"/>
      <c r="B55" s="284" t="s">
        <v>128</v>
      </c>
      <c r="C55" s="236"/>
      <c r="D55" s="236" t="s">
        <v>183</v>
      </c>
      <c r="E55" s="236" t="s">
        <v>6</v>
      </c>
      <c r="F55" s="236"/>
      <c r="G55" s="236"/>
      <c r="H55" s="285">
        <v>12</v>
      </c>
      <c r="I55" s="216">
        <f>VLOOKUP(B55,Материалы!B43:I163,7,0)</f>
        <v>0</v>
      </c>
      <c r="J55" s="106">
        <f t="shared" si="10"/>
        <v>0</v>
      </c>
      <c r="K55" s="106"/>
      <c r="L55" s="106"/>
    </row>
    <row r="56" spans="1:12" s="231" customFormat="1" x14ac:dyDescent="0.25">
      <c r="A56" s="236"/>
      <c r="B56" s="284" t="s">
        <v>129</v>
      </c>
      <c r="C56" s="236"/>
      <c r="D56" s="236" t="s">
        <v>29</v>
      </c>
      <c r="E56" s="236" t="s">
        <v>6</v>
      </c>
      <c r="F56" s="236"/>
      <c r="G56" s="236"/>
      <c r="H56" s="285">
        <v>5</v>
      </c>
      <c r="I56" s="216">
        <f>VLOOKUP(B56,Материалы!B44:I164,7,0)</f>
        <v>0</v>
      </c>
      <c r="J56" s="106">
        <f t="shared" ref="J56:J71" si="11">H56*I56</f>
        <v>0</v>
      </c>
      <c r="K56" s="106"/>
      <c r="L56" s="106"/>
    </row>
    <row r="57" spans="1:12" s="231" customFormat="1" x14ac:dyDescent="0.25">
      <c r="A57" s="236"/>
      <c r="B57" s="284" t="s">
        <v>130</v>
      </c>
      <c r="C57" s="236"/>
      <c r="D57" s="236" t="s">
        <v>30</v>
      </c>
      <c r="E57" s="236" t="s">
        <v>6</v>
      </c>
      <c r="F57" s="236"/>
      <c r="G57" s="236"/>
      <c r="H57" s="285">
        <v>50</v>
      </c>
      <c r="I57" s="216">
        <f>VLOOKUP(B57,Материалы!B45:I165,7,0)</f>
        <v>0</v>
      </c>
      <c r="J57" s="106">
        <f t="shared" si="11"/>
        <v>0</v>
      </c>
      <c r="K57" s="106"/>
      <c r="L57" s="106"/>
    </row>
    <row r="58" spans="1:12" s="231" customFormat="1" x14ac:dyDescent="0.25">
      <c r="A58" s="236"/>
      <c r="B58" s="284" t="s">
        <v>131</v>
      </c>
      <c r="C58" s="236"/>
      <c r="D58" s="236" t="s">
        <v>31</v>
      </c>
      <c r="E58" s="236" t="s">
        <v>6</v>
      </c>
      <c r="F58" s="236"/>
      <c r="G58" s="236"/>
      <c r="H58" s="285">
        <v>43</v>
      </c>
      <c r="I58" s="216">
        <f>VLOOKUP(B58,Материалы!B46:I166,7,0)</f>
        <v>0</v>
      </c>
      <c r="J58" s="106">
        <f t="shared" si="11"/>
        <v>0</v>
      </c>
      <c r="K58" s="106"/>
      <c r="L58" s="106"/>
    </row>
    <row r="59" spans="1:12" s="231" customFormat="1" x14ac:dyDescent="0.25">
      <c r="A59" s="236"/>
      <c r="B59" s="284" t="s">
        <v>132</v>
      </c>
      <c r="C59" s="236"/>
      <c r="D59" s="236" t="s">
        <v>32</v>
      </c>
      <c r="E59" s="236" t="s">
        <v>6</v>
      </c>
      <c r="F59" s="236"/>
      <c r="G59" s="236"/>
      <c r="H59" s="285">
        <v>28</v>
      </c>
      <c r="I59" s="216">
        <f>VLOOKUP(B59,Материалы!B47:I167,7,0)</f>
        <v>0</v>
      </c>
      <c r="J59" s="106">
        <f t="shared" si="11"/>
        <v>0</v>
      </c>
      <c r="K59" s="106"/>
      <c r="L59" s="106"/>
    </row>
    <row r="60" spans="1:12" s="231" customFormat="1" x14ac:dyDescent="0.25">
      <c r="A60" s="236"/>
      <c r="B60" s="284" t="s">
        <v>133</v>
      </c>
      <c r="C60" s="236"/>
      <c r="D60" s="236" t="s">
        <v>275</v>
      </c>
      <c r="E60" s="236" t="s">
        <v>6</v>
      </c>
      <c r="F60" s="236"/>
      <c r="G60" s="236"/>
      <c r="H60" s="285">
        <v>139</v>
      </c>
      <c r="I60" s="216">
        <f>VLOOKUP(B60,Материалы!B48:I168,7,0)</f>
        <v>0</v>
      </c>
      <c r="J60" s="106">
        <f t="shared" si="11"/>
        <v>0</v>
      </c>
      <c r="K60" s="106"/>
      <c r="L60" s="106"/>
    </row>
    <row r="61" spans="1:12" s="231" customFormat="1" x14ac:dyDescent="0.25">
      <c r="A61" s="236"/>
      <c r="B61" s="284" t="s">
        <v>134</v>
      </c>
      <c r="C61" s="236"/>
      <c r="D61" s="236" t="s">
        <v>33</v>
      </c>
      <c r="E61" s="236" t="s">
        <v>6</v>
      </c>
      <c r="F61" s="236"/>
      <c r="G61" s="236"/>
      <c r="H61" s="285">
        <v>12</v>
      </c>
      <c r="I61" s="216">
        <f>VLOOKUP(B61,Материалы!B49:I169,7,0)</f>
        <v>0</v>
      </c>
      <c r="J61" s="106">
        <f t="shared" si="11"/>
        <v>0</v>
      </c>
      <c r="K61" s="106"/>
      <c r="L61" s="106"/>
    </row>
    <row r="62" spans="1:12" s="231" customFormat="1" x14ac:dyDescent="0.25">
      <c r="A62" s="236"/>
      <c r="B62" s="284" t="s">
        <v>135</v>
      </c>
      <c r="C62" s="236"/>
      <c r="D62" s="236" t="s">
        <v>186</v>
      </c>
      <c r="E62" s="236" t="s">
        <v>6</v>
      </c>
      <c r="F62" s="236"/>
      <c r="G62" s="236"/>
      <c r="H62" s="285">
        <v>165</v>
      </c>
      <c r="I62" s="216">
        <f>VLOOKUP(B62,Материалы!B50:I170,7,0)</f>
        <v>0</v>
      </c>
      <c r="J62" s="106">
        <f t="shared" si="11"/>
        <v>0</v>
      </c>
      <c r="K62" s="106"/>
      <c r="L62" s="106"/>
    </row>
    <row r="63" spans="1:12" s="231" customFormat="1" x14ac:dyDescent="0.25">
      <c r="A63" s="236"/>
      <c r="B63" s="284" t="s">
        <v>136</v>
      </c>
      <c r="C63" s="236"/>
      <c r="D63" s="236" t="s">
        <v>188</v>
      </c>
      <c r="E63" s="236" t="s">
        <v>6</v>
      </c>
      <c r="F63" s="236"/>
      <c r="G63" s="236"/>
      <c r="H63" s="285">
        <v>7</v>
      </c>
      <c r="I63" s="216">
        <f>VLOOKUP(B63,Материалы!B51:I171,7,0)</f>
        <v>0</v>
      </c>
      <c r="J63" s="106">
        <f t="shared" si="11"/>
        <v>0</v>
      </c>
      <c r="K63" s="106"/>
      <c r="L63" s="106"/>
    </row>
    <row r="64" spans="1:12" s="231" customFormat="1" x14ac:dyDescent="0.25">
      <c r="A64" s="236"/>
      <c r="B64" s="284" t="s">
        <v>137</v>
      </c>
      <c r="C64" s="236"/>
      <c r="D64" s="236" t="s">
        <v>276</v>
      </c>
      <c r="E64" s="236" t="s">
        <v>6</v>
      </c>
      <c r="F64" s="236"/>
      <c r="G64" s="236"/>
      <c r="H64" s="285">
        <v>16</v>
      </c>
      <c r="I64" s="216">
        <f>VLOOKUP(B64,Материалы!B52:I172,7,0)</f>
        <v>0</v>
      </c>
      <c r="J64" s="106">
        <f t="shared" si="11"/>
        <v>0</v>
      </c>
      <c r="K64" s="106"/>
      <c r="L64" s="106"/>
    </row>
    <row r="65" spans="1:12" s="231" customFormat="1" x14ac:dyDescent="0.25">
      <c r="A65" s="236"/>
      <c r="B65" s="284" t="s">
        <v>138</v>
      </c>
      <c r="C65" s="236"/>
      <c r="D65" s="236" t="s">
        <v>277</v>
      </c>
      <c r="E65" s="236" t="s">
        <v>6</v>
      </c>
      <c r="F65" s="236"/>
      <c r="G65" s="236"/>
      <c r="H65" s="285">
        <v>8</v>
      </c>
      <c r="I65" s="216">
        <f>VLOOKUP(B65,Материалы!B53:I173,7,0)</f>
        <v>0</v>
      </c>
      <c r="J65" s="106">
        <f t="shared" si="11"/>
        <v>0</v>
      </c>
      <c r="K65" s="106"/>
      <c r="L65" s="106"/>
    </row>
    <row r="66" spans="1:12" s="231" customFormat="1" x14ac:dyDescent="0.25">
      <c r="A66" s="236"/>
      <c r="B66" s="284" t="s">
        <v>139</v>
      </c>
      <c r="C66" s="236"/>
      <c r="D66" s="236" t="s">
        <v>278</v>
      </c>
      <c r="E66" s="236" t="s">
        <v>6</v>
      </c>
      <c r="F66" s="236"/>
      <c r="G66" s="236"/>
      <c r="H66" s="285">
        <v>4</v>
      </c>
      <c r="I66" s="216">
        <f>VLOOKUP(B66,Материалы!B54:I174,7,0)</f>
        <v>0</v>
      </c>
      <c r="J66" s="106">
        <f t="shared" si="11"/>
        <v>0</v>
      </c>
      <c r="K66" s="106"/>
      <c r="L66" s="106"/>
    </row>
    <row r="67" spans="1:12" s="231" customFormat="1" x14ac:dyDescent="0.25">
      <c r="A67" s="236"/>
      <c r="B67" s="284" t="s">
        <v>140</v>
      </c>
      <c r="C67" s="236"/>
      <c r="D67" s="236" t="s">
        <v>279</v>
      </c>
      <c r="E67" s="236" t="s">
        <v>6</v>
      </c>
      <c r="F67" s="236"/>
      <c r="G67" s="236"/>
      <c r="H67" s="285">
        <v>6</v>
      </c>
      <c r="I67" s="216">
        <f>VLOOKUP(B67,Материалы!B55:I175,7,0)</f>
        <v>0</v>
      </c>
      <c r="J67" s="106">
        <f t="shared" ref="J67:J69" si="12">H67*I67</f>
        <v>0</v>
      </c>
      <c r="K67" s="106"/>
      <c r="L67" s="106"/>
    </row>
    <row r="68" spans="1:12" s="231" customFormat="1" x14ac:dyDescent="0.25">
      <c r="A68" s="236"/>
      <c r="B68" s="284" t="s">
        <v>140</v>
      </c>
      <c r="C68" s="236"/>
      <c r="D68" s="236" t="s">
        <v>280</v>
      </c>
      <c r="E68" s="236" t="s">
        <v>6</v>
      </c>
      <c r="F68" s="236"/>
      <c r="G68" s="236"/>
      <c r="H68" s="285">
        <v>23</v>
      </c>
      <c r="I68" s="216">
        <f>VLOOKUP(B68,Материалы!B56:I176,7,0)</f>
        <v>0</v>
      </c>
      <c r="J68" s="106">
        <f t="shared" si="12"/>
        <v>0</v>
      </c>
      <c r="K68" s="106"/>
      <c r="L68" s="106"/>
    </row>
    <row r="69" spans="1:12" s="231" customFormat="1" x14ac:dyDescent="0.25">
      <c r="A69" s="236"/>
      <c r="B69" s="284" t="s">
        <v>140</v>
      </c>
      <c r="C69" s="236"/>
      <c r="D69" s="236" t="s">
        <v>34</v>
      </c>
      <c r="E69" s="236" t="s">
        <v>6</v>
      </c>
      <c r="F69" s="236"/>
      <c r="G69" s="236"/>
      <c r="H69" s="285">
        <v>45</v>
      </c>
      <c r="I69" s="216">
        <f>VLOOKUP(B69,Материалы!B57:I177,7,0)</f>
        <v>0</v>
      </c>
      <c r="J69" s="106">
        <f t="shared" si="12"/>
        <v>0</v>
      </c>
      <c r="K69" s="106"/>
      <c r="L69" s="106"/>
    </row>
    <row r="70" spans="1:12" s="231" customFormat="1" x14ac:dyDescent="0.25">
      <c r="A70" s="236"/>
      <c r="B70" s="284" t="s">
        <v>140</v>
      </c>
      <c r="C70" s="236"/>
      <c r="D70" s="236" t="s">
        <v>281</v>
      </c>
      <c r="E70" s="236" t="s">
        <v>6</v>
      </c>
      <c r="F70" s="236"/>
      <c r="G70" s="236"/>
      <c r="H70" s="285">
        <v>7</v>
      </c>
      <c r="I70" s="216">
        <f>VLOOKUP(B70,Материалы!B58:I178,7,0)</f>
        <v>0</v>
      </c>
      <c r="J70" s="106">
        <f t="shared" si="11"/>
        <v>0</v>
      </c>
      <c r="K70" s="106"/>
      <c r="L70" s="106"/>
    </row>
    <row r="71" spans="1:12" s="231" customFormat="1" x14ac:dyDescent="0.25">
      <c r="A71" s="236"/>
      <c r="B71" s="284" t="s">
        <v>140</v>
      </c>
      <c r="C71" s="236"/>
      <c r="D71" s="236" t="s">
        <v>35</v>
      </c>
      <c r="E71" s="236" t="s">
        <v>6</v>
      </c>
      <c r="F71" s="236"/>
      <c r="G71" s="236"/>
      <c r="H71" s="285">
        <v>15</v>
      </c>
      <c r="I71" s="216">
        <f>VLOOKUP(B71,Материалы!B59:I179,7,0)</f>
        <v>0</v>
      </c>
      <c r="J71" s="106">
        <f t="shared" si="11"/>
        <v>0</v>
      </c>
      <c r="K71" s="106"/>
      <c r="L71" s="106"/>
    </row>
    <row r="72" spans="1:12" s="231" customFormat="1" x14ac:dyDescent="0.25">
      <c r="A72" s="236"/>
      <c r="B72" s="284" t="s">
        <v>140</v>
      </c>
      <c r="C72" s="236"/>
      <c r="D72" s="236" t="s">
        <v>59</v>
      </c>
      <c r="E72" s="236" t="s">
        <v>6</v>
      </c>
      <c r="F72" s="236"/>
      <c r="G72" s="236"/>
      <c r="H72" s="285">
        <v>8</v>
      </c>
      <c r="I72" s="216">
        <f>VLOOKUP(B72,Материалы!B60:I180,7,0)</f>
        <v>0</v>
      </c>
      <c r="J72" s="106">
        <f t="shared" ref="J72" si="13">H72*I72</f>
        <v>0</v>
      </c>
      <c r="K72" s="106"/>
      <c r="L72" s="106"/>
    </row>
    <row r="73" spans="1:12" s="231" customFormat="1" x14ac:dyDescent="0.25">
      <c r="A73" s="236"/>
      <c r="B73" s="284" t="s">
        <v>141</v>
      </c>
      <c r="C73" s="236"/>
      <c r="D73" s="236" t="s">
        <v>282</v>
      </c>
      <c r="E73" s="236" t="s">
        <v>6</v>
      </c>
      <c r="F73" s="236"/>
      <c r="G73" s="236"/>
      <c r="H73" s="285">
        <v>15</v>
      </c>
      <c r="I73" s="216">
        <f>VLOOKUP(B73,Материалы!B61:I181,7,0)</f>
        <v>0</v>
      </c>
      <c r="J73" s="106">
        <f t="shared" si="10"/>
        <v>0</v>
      </c>
      <c r="K73" s="106"/>
      <c r="L73" s="106"/>
    </row>
    <row r="74" spans="1:12" s="231" customFormat="1" x14ac:dyDescent="0.25">
      <c r="A74" s="236"/>
      <c r="B74" s="284" t="s">
        <v>142</v>
      </c>
      <c r="C74" s="236"/>
      <c r="D74" s="236" t="s">
        <v>283</v>
      </c>
      <c r="E74" s="236" t="s">
        <v>6</v>
      </c>
      <c r="F74" s="236"/>
      <c r="G74" s="236"/>
      <c r="H74" s="285">
        <v>25</v>
      </c>
      <c r="I74" s="216">
        <f>VLOOKUP(B74,Материалы!B62:I182,7,0)</f>
        <v>0</v>
      </c>
      <c r="J74" s="106">
        <f t="shared" si="10"/>
        <v>0</v>
      </c>
      <c r="K74" s="106"/>
      <c r="L74" s="106"/>
    </row>
    <row r="75" spans="1:12" s="231" customFormat="1" x14ac:dyDescent="0.25">
      <c r="A75" s="236"/>
      <c r="B75" s="284" t="s">
        <v>143</v>
      </c>
      <c r="C75" s="236"/>
      <c r="D75" s="236" t="s">
        <v>284</v>
      </c>
      <c r="E75" s="236" t="s">
        <v>6</v>
      </c>
      <c r="F75" s="236"/>
      <c r="G75" s="236"/>
      <c r="H75" s="285">
        <v>16</v>
      </c>
      <c r="I75" s="216">
        <f>VLOOKUP(B75,Материалы!B63:I183,7,0)</f>
        <v>0</v>
      </c>
      <c r="J75" s="106">
        <f t="shared" si="10"/>
        <v>0</v>
      </c>
      <c r="K75" s="106"/>
      <c r="L75" s="106"/>
    </row>
    <row r="76" spans="1:12" s="231" customFormat="1" x14ac:dyDescent="0.25">
      <c r="A76" s="236"/>
      <c r="B76" s="284" t="s">
        <v>144</v>
      </c>
      <c r="C76" s="236"/>
      <c r="D76" s="236" t="s">
        <v>285</v>
      </c>
      <c r="E76" s="236" t="s">
        <v>6</v>
      </c>
      <c r="F76" s="236"/>
      <c r="G76" s="236"/>
      <c r="H76" s="285">
        <v>16</v>
      </c>
      <c r="I76" s="216">
        <f>VLOOKUP(B76,Материалы!B64:I184,7,0)</f>
        <v>0</v>
      </c>
      <c r="J76" s="106">
        <f t="shared" si="10"/>
        <v>0</v>
      </c>
      <c r="K76" s="106"/>
      <c r="L76" s="106"/>
    </row>
    <row r="77" spans="1:12" s="231" customFormat="1" x14ac:dyDescent="0.25">
      <c r="A77" s="236"/>
      <c r="B77" s="284" t="s">
        <v>145</v>
      </c>
      <c r="C77" s="236"/>
      <c r="D77" s="236" t="s">
        <v>286</v>
      </c>
      <c r="E77" s="236" t="s">
        <v>6</v>
      </c>
      <c r="F77" s="236"/>
      <c r="G77" s="236"/>
      <c r="H77" s="285">
        <v>145</v>
      </c>
      <c r="I77" s="216">
        <f>VLOOKUP(B77,Материалы!B65:I185,7,0)</f>
        <v>0</v>
      </c>
      <c r="J77" s="106">
        <f t="shared" si="10"/>
        <v>0</v>
      </c>
      <c r="K77" s="106"/>
      <c r="L77" s="106"/>
    </row>
    <row r="78" spans="1:12" s="231" customFormat="1" x14ac:dyDescent="0.25">
      <c r="A78" s="236"/>
      <c r="B78" s="284" t="s">
        <v>146</v>
      </c>
      <c r="C78" s="236"/>
      <c r="D78" s="236" t="s">
        <v>287</v>
      </c>
      <c r="E78" s="236" t="s">
        <v>6</v>
      </c>
      <c r="F78" s="236"/>
      <c r="G78" s="236"/>
      <c r="H78" s="285">
        <v>30</v>
      </c>
      <c r="I78" s="216">
        <f>VLOOKUP(B78,Материалы!B66:I186,7,0)</f>
        <v>0</v>
      </c>
      <c r="J78" s="106">
        <f t="shared" si="10"/>
        <v>0</v>
      </c>
      <c r="K78" s="106"/>
      <c r="L78" s="106"/>
    </row>
    <row r="79" spans="1:12" s="231" customFormat="1" x14ac:dyDescent="0.25">
      <c r="A79" s="236"/>
      <c r="B79" s="284" t="s">
        <v>147</v>
      </c>
      <c r="C79" s="236"/>
      <c r="D79" s="236" t="s">
        <v>288</v>
      </c>
      <c r="E79" s="236" t="s">
        <v>6</v>
      </c>
      <c r="F79" s="236"/>
      <c r="G79" s="236"/>
      <c r="H79" s="285">
        <v>5</v>
      </c>
      <c r="I79" s="216">
        <f>VLOOKUP(B79,Материалы!B67:I187,7,0)</f>
        <v>0</v>
      </c>
      <c r="J79" s="106">
        <f t="shared" si="10"/>
        <v>0</v>
      </c>
      <c r="K79" s="106"/>
      <c r="L79" s="106"/>
    </row>
    <row r="80" spans="1:12" s="231" customFormat="1" x14ac:dyDescent="0.25">
      <c r="A80" s="236"/>
      <c r="B80" s="284" t="s">
        <v>148</v>
      </c>
      <c r="C80" s="236"/>
      <c r="D80" s="236" t="s">
        <v>289</v>
      </c>
      <c r="E80" s="236" t="s">
        <v>6</v>
      </c>
      <c r="F80" s="236"/>
      <c r="G80" s="236"/>
      <c r="H80" s="236">
        <v>1</v>
      </c>
      <c r="I80" s="216">
        <f>VLOOKUP(B80,Материалы!B68:I188,7,0)</f>
        <v>0</v>
      </c>
      <c r="J80" s="106">
        <f t="shared" ref="J80" si="14">H80*I80</f>
        <v>0</v>
      </c>
      <c r="K80" s="106"/>
      <c r="L80" s="106"/>
    </row>
    <row r="81" spans="1:12" s="46" customFormat="1" ht="63" x14ac:dyDescent="0.25">
      <c r="A81" s="276"/>
      <c r="B81" s="245" t="s">
        <v>291</v>
      </c>
      <c r="C81" s="236"/>
      <c r="D81" s="236"/>
      <c r="E81" s="236" t="s">
        <v>111</v>
      </c>
      <c r="F81" s="236"/>
      <c r="G81" s="236"/>
      <c r="H81" s="237"/>
      <c r="I81" s="106"/>
      <c r="J81" s="106">
        <f ca="1">SUM(J82:J112)</f>
        <v>0</v>
      </c>
      <c r="K81" s="238"/>
      <c r="L81" s="238"/>
    </row>
    <row r="82" spans="1:12" s="46" customFormat="1" x14ac:dyDescent="0.25">
      <c r="A82" s="241"/>
      <c r="B82" s="245" t="s">
        <v>14</v>
      </c>
      <c r="C82" s="236"/>
      <c r="D82" s="236"/>
      <c r="E82" s="246" t="s">
        <v>168</v>
      </c>
      <c r="F82" s="236"/>
      <c r="G82" s="236"/>
      <c r="H82" s="247">
        <v>125</v>
      </c>
      <c r="I82" s="217">
        <f>VLOOKUP(B82,Материалы!B5:I125,7,0)</f>
        <v>0</v>
      </c>
      <c r="J82" s="75">
        <f ca="1">SUM(J82:J112)</f>
        <v>0</v>
      </c>
      <c r="K82" s="238"/>
      <c r="L82" s="238"/>
    </row>
    <row r="83" spans="1:12" s="46" customFormat="1" x14ac:dyDescent="0.25">
      <c r="A83" s="241"/>
      <c r="B83" s="245" t="s">
        <v>15</v>
      </c>
      <c r="C83" s="236"/>
      <c r="D83" s="236"/>
      <c r="E83" s="246" t="s">
        <v>168</v>
      </c>
      <c r="F83" s="236"/>
      <c r="G83" s="236"/>
      <c r="H83" s="247">
        <v>75</v>
      </c>
      <c r="I83" s="217">
        <f>VLOOKUP(B83,Материалы!B6:I126,7,0)</f>
        <v>0</v>
      </c>
      <c r="J83" s="75">
        <f t="shared" ref="J83:J89" ca="1" si="15">SUM(J83:J113)</f>
        <v>0</v>
      </c>
      <c r="K83" s="238"/>
      <c r="L83" s="238"/>
    </row>
    <row r="84" spans="1:12" s="46" customFormat="1" x14ac:dyDescent="0.25">
      <c r="A84" s="241"/>
      <c r="B84" s="245" t="s">
        <v>16</v>
      </c>
      <c r="C84" s="236"/>
      <c r="D84" s="236"/>
      <c r="E84" s="246" t="s">
        <v>168</v>
      </c>
      <c r="F84" s="236"/>
      <c r="G84" s="236"/>
      <c r="H84" s="247">
        <v>450</v>
      </c>
      <c r="I84" s="217">
        <f>VLOOKUP(B84,Материалы!B7:I127,7,0)</f>
        <v>0</v>
      </c>
      <c r="J84" s="75">
        <f t="shared" ca="1" si="15"/>
        <v>0</v>
      </c>
      <c r="K84" s="238"/>
      <c r="L84" s="238"/>
    </row>
    <row r="85" spans="1:12" s="46" customFormat="1" x14ac:dyDescent="0.25">
      <c r="A85" s="241"/>
      <c r="B85" s="245" t="s">
        <v>17</v>
      </c>
      <c r="C85" s="236"/>
      <c r="D85" s="236"/>
      <c r="E85" s="246" t="s">
        <v>168</v>
      </c>
      <c r="F85" s="236"/>
      <c r="G85" s="236"/>
      <c r="H85" s="247">
        <v>20</v>
      </c>
      <c r="I85" s="217">
        <f>VLOOKUP(B85,Материалы!B8:I128,7,0)</f>
        <v>0</v>
      </c>
      <c r="J85" s="75">
        <f t="shared" ca="1" si="15"/>
        <v>0</v>
      </c>
      <c r="K85" s="238"/>
      <c r="L85" s="238"/>
    </row>
    <row r="86" spans="1:12" s="46" customFormat="1" x14ac:dyDescent="0.25">
      <c r="A86" s="241"/>
      <c r="B86" s="245" t="s">
        <v>18</v>
      </c>
      <c r="C86" s="236"/>
      <c r="D86" s="236"/>
      <c r="E86" s="246" t="s">
        <v>168</v>
      </c>
      <c r="F86" s="236"/>
      <c r="G86" s="236"/>
      <c r="H86" s="247">
        <v>75</v>
      </c>
      <c r="I86" s="217">
        <f>VLOOKUP(B86,Материалы!B9:I129,7,0)</f>
        <v>0</v>
      </c>
      <c r="J86" s="75">
        <f t="shared" ca="1" si="15"/>
        <v>0</v>
      </c>
      <c r="K86" s="238"/>
      <c r="L86" s="238"/>
    </row>
    <row r="87" spans="1:12" s="46" customFormat="1" x14ac:dyDescent="0.25">
      <c r="A87" s="241"/>
      <c r="B87" s="245" t="s">
        <v>20</v>
      </c>
      <c r="C87" s="236"/>
      <c r="D87" s="236"/>
      <c r="E87" s="246" t="s">
        <v>168</v>
      </c>
      <c r="F87" s="236"/>
      <c r="G87" s="236"/>
      <c r="H87" s="247">
        <v>60</v>
      </c>
      <c r="I87" s="217">
        <f>VLOOKUP(B87,Материалы!B10:I130,7,0)</f>
        <v>0</v>
      </c>
      <c r="J87" s="75">
        <f t="shared" ca="1" si="15"/>
        <v>0</v>
      </c>
      <c r="K87" s="238"/>
      <c r="L87" s="238"/>
    </row>
    <row r="88" spans="1:12" s="46" customFormat="1" x14ac:dyDescent="0.25">
      <c r="A88" s="241"/>
      <c r="B88" s="245" t="s">
        <v>311</v>
      </c>
      <c r="C88" s="236"/>
      <c r="D88" s="236"/>
      <c r="E88" s="246" t="s">
        <v>168</v>
      </c>
      <c r="F88" s="236"/>
      <c r="G88" s="236"/>
      <c r="H88" s="247">
        <v>6</v>
      </c>
      <c r="I88" s="217">
        <f>VLOOKUP(B88,Материалы!B11:I131,7,0)</f>
        <v>0</v>
      </c>
      <c r="J88" s="75">
        <f t="shared" ca="1" si="15"/>
        <v>0</v>
      </c>
      <c r="K88" s="238"/>
      <c r="L88" s="238"/>
    </row>
    <row r="89" spans="1:12" s="46" customFormat="1" x14ac:dyDescent="0.25">
      <c r="A89" s="241"/>
      <c r="B89" s="245" t="s">
        <v>55</v>
      </c>
      <c r="C89" s="236"/>
      <c r="D89" s="236"/>
      <c r="E89" s="246" t="s">
        <v>168</v>
      </c>
      <c r="F89" s="236"/>
      <c r="G89" s="236"/>
      <c r="H89" s="247">
        <v>4</v>
      </c>
      <c r="I89" s="217">
        <f>VLOOKUP(B89,Материалы!B12:I132,7,0)</f>
        <v>0</v>
      </c>
      <c r="J89" s="75">
        <f t="shared" ca="1" si="15"/>
        <v>0</v>
      </c>
      <c r="K89" s="238"/>
      <c r="L89" s="238"/>
    </row>
    <row r="90" spans="1:12" s="46" customFormat="1" x14ac:dyDescent="0.25">
      <c r="A90" s="241"/>
      <c r="B90" s="245" t="s">
        <v>56</v>
      </c>
      <c r="C90" s="236"/>
      <c r="D90" s="236"/>
      <c r="E90" s="246" t="s">
        <v>168</v>
      </c>
      <c r="F90" s="236"/>
      <c r="G90" s="236"/>
      <c r="H90" s="247">
        <v>1</v>
      </c>
      <c r="I90" s="217">
        <f>VLOOKUP(B90,Материалы!B13:I133,7,0)</f>
        <v>0</v>
      </c>
      <c r="J90" s="75">
        <f t="shared" ref="J90:J107" ca="1" si="16">SUM(J90:J119)</f>
        <v>0</v>
      </c>
      <c r="K90" s="238"/>
      <c r="L90" s="238"/>
    </row>
    <row r="91" spans="1:12" s="46" customFormat="1" x14ac:dyDescent="0.25">
      <c r="A91" s="241"/>
      <c r="B91" s="245" t="s">
        <v>312</v>
      </c>
      <c r="C91" s="236"/>
      <c r="D91" s="236"/>
      <c r="E91" s="246" t="s">
        <v>168</v>
      </c>
      <c r="F91" s="236"/>
      <c r="G91" s="236"/>
      <c r="H91" s="237">
        <v>17</v>
      </c>
      <c r="I91" s="217">
        <f>VLOOKUP(B91,Материалы!B14:I134,7,0)</f>
        <v>0</v>
      </c>
      <c r="J91" s="75">
        <f t="shared" ca="1" si="16"/>
        <v>0</v>
      </c>
      <c r="K91" s="238"/>
      <c r="L91" s="238"/>
    </row>
    <row r="92" spans="1:12" s="46" customFormat="1" x14ac:dyDescent="0.25">
      <c r="A92" s="241"/>
      <c r="B92" s="245" t="s">
        <v>22</v>
      </c>
      <c r="C92" s="236"/>
      <c r="D92" s="236"/>
      <c r="E92" s="246" t="s">
        <v>168</v>
      </c>
      <c r="F92" s="236"/>
      <c r="G92" s="236"/>
      <c r="H92" s="247">
        <v>78</v>
      </c>
      <c r="I92" s="217">
        <f>VLOOKUP(B92,Материалы!B15:I135,7,0)</f>
        <v>0</v>
      </c>
      <c r="J92" s="75">
        <f t="shared" ca="1" si="16"/>
        <v>0</v>
      </c>
      <c r="K92" s="238"/>
      <c r="L92" s="238"/>
    </row>
    <row r="93" spans="1:12" s="46" customFormat="1" x14ac:dyDescent="0.25">
      <c r="A93" s="241"/>
      <c r="B93" s="245" t="s">
        <v>23</v>
      </c>
      <c r="C93" s="236"/>
      <c r="D93" s="236"/>
      <c r="E93" s="246" t="s">
        <v>168</v>
      </c>
      <c r="F93" s="236"/>
      <c r="G93" s="236"/>
      <c r="H93" s="247">
        <v>63</v>
      </c>
      <c r="I93" s="217">
        <f>VLOOKUP(B93,Материалы!B16:I136,7,0)</f>
        <v>0</v>
      </c>
      <c r="J93" s="75">
        <f t="shared" ca="1" si="16"/>
        <v>0</v>
      </c>
      <c r="K93" s="238"/>
      <c r="L93" s="238"/>
    </row>
    <row r="94" spans="1:12" s="46" customFormat="1" x14ac:dyDescent="0.25">
      <c r="A94" s="241"/>
      <c r="B94" s="245" t="s">
        <v>303</v>
      </c>
      <c r="C94" s="236"/>
      <c r="D94" s="236"/>
      <c r="E94" s="246" t="s">
        <v>168</v>
      </c>
      <c r="F94" s="236"/>
      <c r="G94" s="236"/>
      <c r="H94" s="247">
        <v>75</v>
      </c>
      <c r="I94" s="217">
        <f>VLOOKUP(B94,Материалы!B17:I137,7,0)</f>
        <v>0</v>
      </c>
      <c r="J94" s="75">
        <f t="shared" ca="1" si="16"/>
        <v>0</v>
      </c>
      <c r="K94" s="238"/>
      <c r="L94" s="238"/>
    </row>
    <row r="95" spans="1:12" s="46" customFormat="1" x14ac:dyDescent="0.25">
      <c r="A95" s="241"/>
      <c r="B95" s="245" t="s">
        <v>313</v>
      </c>
      <c r="C95" s="236"/>
      <c r="D95" s="236"/>
      <c r="E95" s="246" t="s">
        <v>168</v>
      </c>
      <c r="F95" s="236"/>
      <c r="G95" s="236"/>
      <c r="H95" s="247">
        <v>62</v>
      </c>
      <c r="I95" s="217">
        <f>VLOOKUP(B95,Материалы!B18:I138,7,0)</f>
        <v>0</v>
      </c>
      <c r="J95" s="75">
        <f t="shared" ca="1" si="16"/>
        <v>0</v>
      </c>
      <c r="K95" s="238"/>
      <c r="L95" s="238"/>
    </row>
    <row r="96" spans="1:12" s="46" customFormat="1" x14ac:dyDescent="0.25">
      <c r="A96" s="241"/>
      <c r="B96" s="245" t="s">
        <v>314</v>
      </c>
      <c r="C96" s="236"/>
      <c r="D96" s="236"/>
      <c r="E96" s="246" t="s">
        <v>168</v>
      </c>
      <c r="F96" s="236"/>
      <c r="G96" s="236"/>
      <c r="H96" s="247">
        <v>2</v>
      </c>
      <c r="I96" s="217">
        <f>VLOOKUP(B96,Материалы!B19:I139,7,0)</f>
        <v>0</v>
      </c>
      <c r="J96" s="75">
        <f t="shared" ca="1" si="16"/>
        <v>0</v>
      </c>
      <c r="K96" s="238"/>
      <c r="L96" s="238"/>
    </row>
    <row r="97" spans="1:12" s="46" customFormat="1" x14ac:dyDescent="0.25">
      <c r="A97" s="241"/>
      <c r="B97" s="245" t="s">
        <v>315</v>
      </c>
      <c r="C97" s="236"/>
      <c r="D97" s="236"/>
      <c r="E97" s="246" t="s">
        <v>168</v>
      </c>
      <c r="F97" s="236"/>
      <c r="G97" s="236"/>
      <c r="H97" s="247">
        <v>14</v>
      </c>
      <c r="I97" s="217">
        <f>VLOOKUP(B97,Материалы!B20:I140,7,0)</f>
        <v>0</v>
      </c>
      <c r="J97" s="75">
        <f t="shared" ca="1" si="16"/>
        <v>0</v>
      </c>
      <c r="K97" s="238"/>
      <c r="L97" s="238"/>
    </row>
    <row r="98" spans="1:12" s="46" customFormat="1" x14ac:dyDescent="0.25">
      <c r="A98" s="241"/>
      <c r="B98" s="245" t="s">
        <v>316</v>
      </c>
      <c r="C98" s="236"/>
      <c r="D98" s="236"/>
      <c r="E98" s="246" t="s">
        <v>168</v>
      </c>
      <c r="F98" s="236"/>
      <c r="G98" s="236"/>
      <c r="H98" s="247">
        <v>13</v>
      </c>
      <c r="I98" s="217">
        <f>VLOOKUP(B98,Материалы!B21:I141,7,0)</f>
        <v>0</v>
      </c>
      <c r="J98" s="75">
        <f t="shared" ca="1" si="16"/>
        <v>0</v>
      </c>
      <c r="K98" s="238"/>
      <c r="L98" s="238"/>
    </row>
    <row r="99" spans="1:12" s="46" customFormat="1" x14ac:dyDescent="0.25">
      <c r="A99" s="241"/>
      <c r="B99" s="245" t="s">
        <v>317</v>
      </c>
      <c r="C99" s="236"/>
      <c r="D99" s="236"/>
      <c r="E99" s="246" t="s">
        <v>168</v>
      </c>
      <c r="F99" s="236"/>
      <c r="G99" s="236"/>
      <c r="H99" s="247">
        <v>4</v>
      </c>
      <c r="I99" s="217">
        <f>VLOOKUP(B99,Материалы!B22:I142,7,0)</f>
        <v>0</v>
      </c>
      <c r="J99" s="75">
        <f t="shared" ca="1" si="16"/>
        <v>0</v>
      </c>
      <c r="K99" s="238"/>
      <c r="L99" s="238"/>
    </row>
    <row r="100" spans="1:12" s="46" customFormat="1" x14ac:dyDescent="0.25">
      <c r="A100" s="241"/>
      <c r="B100" s="245" t="s">
        <v>318</v>
      </c>
      <c r="C100" s="236"/>
      <c r="D100" s="236"/>
      <c r="E100" s="246" t="s">
        <v>168</v>
      </c>
      <c r="F100" s="236"/>
      <c r="G100" s="236"/>
      <c r="H100" s="247">
        <v>1</v>
      </c>
      <c r="I100" s="217">
        <f>VLOOKUP(B100,Материалы!B23:I143,7,0)</f>
        <v>0</v>
      </c>
      <c r="J100" s="75">
        <f t="shared" ca="1" si="16"/>
        <v>0</v>
      </c>
      <c r="K100" s="238"/>
      <c r="L100" s="238"/>
    </row>
    <row r="101" spans="1:12" s="46" customFormat="1" x14ac:dyDescent="0.25">
      <c r="A101" s="241"/>
      <c r="B101" s="245" t="s">
        <v>319</v>
      </c>
      <c r="C101" s="236"/>
      <c r="D101" s="236"/>
      <c r="E101" s="246" t="s">
        <v>168</v>
      </c>
      <c r="F101" s="236"/>
      <c r="G101" s="236"/>
      <c r="H101" s="247">
        <v>3</v>
      </c>
      <c r="I101" s="217">
        <f>VLOOKUP(B101,Материалы!B24:I144,7,0)</f>
        <v>0</v>
      </c>
      <c r="J101" s="75">
        <f t="shared" ca="1" si="16"/>
        <v>0</v>
      </c>
      <c r="K101" s="238"/>
      <c r="L101" s="238"/>
    </row>
    <row r="102" spans="1:12" s="46" customFormat="1" x14ac:dyDescent="0.25">
      <c r="A102" s="241"/>
      <c r="B102" s="245" t="s">
        <v>320</v>
      </c>
      <c r="C102" s="236"/>
      <c r="D102" s="236"/>
      <c r="E102" s="246" t="s">
        <v>168</v>
      </c>
      <c r="F102" s="236"/>
      <c r="G102" s="236"/>
      <c r="H102" s="237">
        <v>1</v>
      </c>
      <c r="I102" s="217">
        <f>VLOOKUP(B102,Материалы!B25:I145,7,0)</f>
        <v>0</v>
      </c>
      <c r="J102" s="75">
        <f t="shared" ca="1" si="16"/>
        <v>0</v>
      </c>
      <c r="K102" s="238"/>
      <c r="L102" s="238"/>
    </row>
    <row r="103" spans="1:12" s="46" customFormat="1" x14ac:dyDescent="0.25">
      <c r="A103" s="241"/>
      <c r="B103" s="245" t="s">
        <v>24</v>
      </c>
      <c r="C103" s="236"/>
      <c r="D103" s="236"/>
      <c r="E103" s="246" t="s">
        <v>168</v>
      </c>
      <c r="F103" s="236"/>
      <c r="G103" s="236"/>
      <c r="H103" s="247">
        <v>800</v>
      </c>
      <c r="I103" s="217">
        <f>VLOOKUP(B103,Материалы!B26:I146,7,0)</f>
        <v>0</v>
      </c>
      <c r="J103" s="75">
        <f t="shared" ca="1" si="16"/>
        <v>0</v>
      </c>
      <c r="K103" s="238"/>
      <c r="L103" s="238"/>
    </row>
    <row r="104" spans="1:12" s="46" customFormat="1" x14ac:dyDescent="0.25">
      <c r="A104" s="241"/>
      <c r="B104" s="245" t="s">
        <v>273</v>
      </c>
      <c r="C104" s="236"/>
      <c r="D104" s="236"/>
      <c r="E104" s="246" t="s">
        <v>168</v>
      </c>
      <c r="F104" s="236"/>
      <c r="G104" s="236"/>
      <c r="H104" s="237">
        <v>1</v>
      </c>
      <c r="I104" s="217">
        <f>VLOOKUP(B104,Материалы!B27:I147,7,0)</f>
        <v>0</v>
      </c>
      <c r="J104" s="75">
        <f t="shared" ca="1" si="16"/>
        <v>0</v>
      </c>
      <c r="K104" s="238"/>
      <c r="L104" s="238"/>
    </row>
    <row r="105" spans="1:12" s="46" customFormat="1" x14ac:dyDescent="0.25">
      <c r="A105" s="241"/>
      <c r="B105" s="245" t="s">
        <v>27</v>
      </c>
      <c r="C105" s="236"/>
      <c r="D105" s="236"/>
      <c r="E105" s="246" t="s">
        <v>168</v>
      </c>
      <c r="F105" s="236"/>
      <c r="G105" s="236"/>
      <c r="H105" s="237">
        <v>13</v>
      </c>
      <c r="I105" s="217">
        <f>VLOOKUP(B105,Материалы!B28:I148,7,0)</f>
        <v>0</v>
      </c>
      <c r="J105" s="75">
        <f t="shared" ca="1" si="16"/>
        <v>0</v>
      </c>
      <c r="K105" s="238"/>
      <c r="L105" s="238"/>
    </row>
    <row r="106" spans="1:12" s="46" customFormat="1" x14ac:dyDescent="0.25">
      <c r="A106" s="241"/>
      <c r="B106" s="245" t="s">
        <v>181</v>
      </c>
      <c r="C106" s="236"/>
      <c r="D106" s="236"/>
      <c r="E106" s="246" t="s">
        <v>168</v>
      </c>
      <c r="F106" s="236"/>
      <c r="G106" s="236"/>
      <c r="H106" s="237">
        <v>8</v>
      </c>
      <c r="I106" s="217">
        <f>VLOOKUP(B106,Материалы!B29:I149,7,0)</f>
        <v>0</v>
      </c>
      <c r="J106" s="75">
        <f t="shared" ca="1" si="16"/>
        <v>0</v>
      </c>
      <c r="K106" s="238"/>
      <c r="L106" s="238"/>
    </row>
    <row r="107" spans="1:12" s="46" customFormat="1" x14ac:dyDescent="0.25">
      <c r="A107" s="241"/>
      <c r="B107" s="245" t="s">
        <v>321</v>
      </c>
      <c r="C107" s="236"/>
      <c r="D107" s="236"/>
      <c r="E107" s="246" t="s">
        <v>168</v>
      </c>
      <c r="F107" s="236"/>
      <c r="G107" s="236"/>
      <c r="H107" s="237">
        <v>10</v>
      </c>
      <c r="I107" s="217">
        <f>VLOOKUP(B107,Материалы!B30:I150,7,0)</f>
        <v>0</v>
      </c>
      <c r="J107" s="75">
        <f t="shared" ca="1" si="16"/>
        <v>0</v>
      </c>
      <c r="K107" s="238"/>
      <c r="L107" s="238"/>
    </row>
    <row r="108" spans="1:12" s="46" customFormat="1" x14ac:dyDescent="0.25">
      <c r="A108" s="241"/>
      <c r="B108" s="245" t="s">
        <v>36</v>
      </c>
      <c r="C108" s="236"/>
      <c r="D108" s="236"/>
      <c r="E108" s="246" t="s">
        <v>168</v>
      </c>
      <c r="F108" s="236"/>
      <c r="G108" s="236"/>
      <c r="H108" s="237">
        <v>40</v>
      </c>
      <c r="I108" s="217">
        <f>VLOOKUP(B108,Материалы!B31:I151,7,0)</f>
        <v>0</v>
      </c>
      <c r="J108" s="75">
        <f ca="1">SUM(J108:J136)</f>
        <v>0</v>
      </c>
      <c r="K108" s="238"/>
      <c r="L108" s="238"/>
    </row>
    <row r="109" spans="1:12" s="46" customFormat="1" x14ac:dyDescent="0.25">
      <c r="A109" s="241"/>
      <c r="B109" s="245" t="s">
        <v>37</v>
      </c>
      <c r="C109" s="236"/>
      <c r="D109" s="236"/>
      <c r="E109" s="246" t="s">
        <v>168</v>
      </c>
      <c r="F109" s="236"/>
      <c r="G109" s="236"/>
      <c r="H109" s="237">
        <v>13</v>
      </c>
      <c r="I109" s="217">
        <f>VLOOKUP(B109,Материалы!B32:I152,7,0)</f>
        <v>0</v>
      </c>
      <c r="J109" s="75">
        <f ca="1">SUM(J109:J136)</f>
        <v>0</v>
      </c>
      <c r="K109" s="238"/>
      <c r="L109" s="238"/>
    </row>
    <row r="110" spans="1:12" s="46" customFormat="1" x14ac:dyDescent="0.25">
      <c r="A110" s="241"/>
      <c r="B110" s="245" t="s">
        <v>38</v>
      </c>
      <c r="C110" s="236"/>
      <c r="D110" s="236"/>
      <c r="E110" s="246" t="s">
        <v>168</v>
      </c>
      <c r="F110" s="236"/>
      <c r="G110" s="236"/>
      <c r="H110" s="237">
        <v>8</v>
      </c>
      <c r="I110" s="217">
        <f>VLOOKUP(B110,Материалы!B33:I153,7,0)</f>
        <v>0</v>
      </c>
      <c r="J110" s="75">
        <f ca="1">SUM(J110:J136)</f>
        <v>0</v>
      </c>
      <c r="K110" s="238"/>
      <c r="L110" s="238"/>
    </row>
    <row r="111" spans="1:12" s="46" customFormat="1" x14ac:dyDescent="0.25">
      <c r="A111" s="241"/>
      <c r="B111" s="245" t="s">
        <v>200</v>
      </c>
      <c r="C111" s="236"/>
      <c r="D111" s="236"/>
      <c r="E111" s="246" t="s">
        <v>168</v>
      </c>
      <c r="F111" s="236"/>
      <c r="G111" s="236"/>
      <c r="H111" s="237">
        <v>70</v>
      </c>
      <c r="I111" s="217">
        <f>VLOOKUP(B111,Материалы!B34:I154,7,0)</f>
        <v>0</v>
      </c>
      <c r="J111" s="75">
        <f ca="1">SUM(J111:J136)</f>
        <v>0</v>
      </c>
      <c r="K111" s="238"/>
      <c r="L111" s="238"/>
    </row>
    <row r="112" spans="1:12" s="46" customFormat="1" ht="31.5" x14ac:dyDescent="0.25">
      <c r="A112" s="241"/>
      <c r="B112" s="249" t="s">
        <v>322</v>
      </c>
      <c r="C112" s="236"/>
      <c r="D112" s="236"/>
      <c r="E112" s="246" t="s">
        <v>323</v>
      </c>
      <c r="F112" s="236"/>
      <c r="G112" s="236"/>
      <c r="H112" s="247">
        <v>1</v>
      </c>
      <c r="I112" s="217">
        <f>VLOOKUP(B112,Материалы!B35:I155,7,0)</f>
        <v>0</v>
      </c>
      <c r="J112" s="75">
        <f ca="1">SUM(J112:J136)</f>
        <v>0</v>
      </c>
      <c r="K112" s="238"/>
      <c r="L112" s="238"/>
    </row>
    <row r="113" spans="1:43" s="68" customFormat="1" x14ac:dyDescent="0.25">
      <c r="A113" s="98" t="s">
        <v>122</v>
      </c>
      <c r="B113" s="99" t="s">
        <v>43</v>
      </c>
      <c r="C113" s="99"/>
      <c r="D113" s="99"/>
      <c r="E113" s="99"/>
      <c r="F113" s="99"/>
      <c r="G113" s="99"/>
      <c r="H113" s="99"/>
      <c r="I113" s="99"/>
      <c r="J113" s="104"/>
      <c r="K113" s="99"/>
      <c r="L113" s="99"/>
      <c r="M113" s="67"/>
      <c r="N113" s="67"/>
      <c r="O113" s="67"/>
      <c r="P113" s="67"/>
      <c r="Q113" s="67"/>
      <c r="R113" s="67"/>
      <c r="S113" s="67"/>
      <c r="T113" s="67"/>
      <c r="U113" s="67"/>
      <c r="V113" s="67"/>
      <c r="W113" s="67"/>
      <c r="X113" s="67"/>
      <c r="Y113" s="67"/>
      <c r="Z113" s="67"/>
      <c r="AA113" s="67"/>
      <c r="AB113" s="67"/>
      <c r="AC113" s="67"/>
      <c r="AD113" s="67"/>
      <c r="AE113" s="67"/>
      <c r="AF113" s="67"/>
      <c r="AG113" s="67"/>
      <c r="AH113" s="67"/>
      <c r="AI113" s="67"/>
      <c r="AJ113" s="67"/>
      <c r="AK113" s="67"/>
      <c r="AL113" s="67"/>
      <c r="AM113" s="67"/>
      <c r="AN113" s="67"/>
      <c r="AO113" s="67"/>
      <c r="AP113" s="67"/>
      <c r="AQ113" s="67"/>
    </row>
    <row r="114" spans="1:43" s="68" customFormat="1" x14ac:dyDescent="0.25">
      <c r="A114" s="101" t="s">
        <v>123</v>
      </c>
      <c r="B114" s="102" t="s">
        <v>43</v>
      </c>
      <c r="C114" s="102"/>
      <c r="D114" s="102"/>
      <c r="E114" s="102"/>
      <c r="F114" s="102"/>
      <c r="G114" s="102"/>
      <c r="H114" s="102"/>
      <c r="I114" s="102"/>
      <c r="J114" s="103">
        <f>J115+J119</f>
        <v>0</v>
      </c>
      <c r="K114" s="102"/>
      <c r="L114" s="102"/>
      <c r="M114" s="67"/>
      <c r="N114" s="67"/>
      <c r="O114" s="67"/>
      <c r="P114" s="67"/>
      <c r="Q114" s="67"/>
      <c r="R114" s="67"/>
      <c r="S114" s="67"/>
      <c r="T114" s="67"/>
      <c r="U114" s="67"/>
      <c r="V114" s="67"/>
      <c r="W114" s="67"/>
      <c r="X114" s="67"/>
      <c r="Y114" s="67"/>
      <c r="Z114" s="67"/>
      <c r="AA114" s="67"/>
      <c r="AB114" s="67"/>
      <c r="AC114" s="67"/>
      <c r="AD114" s="67"/>
      <c r="AE114" s="67"/>
      <c r="AF114" s="67"/>
      <c r="AG114" s="67"/>
      <c r="AH114" s="67"/>
      <c r="AI114" s="67"/>
      <c r="AJ114" s="67"/>
      <c r="AK114" s="67"/>
      <c r="AL114" s="67"/>
      <c r="AM114" s="67"/>
      <c r="AN114" s="67"/>
      <c r="AO114" s="67"/>
      <c r="AP114" s="67"/>
      <c r="AQ114" s="67"/>
    </row>
    <row r="115" spans="1:43" s="68" customFormat="1" x14ac:dyDescent="0.25">
      <c r="A115" s="91"/>
      <c r="B115" s="92" t="s">
        <v>91</v>
      </c>
      <c r="C115" s="92"/>
      <c r="D115" s="92"/>
      <c r="E115" s="92"/>
      <c r="F115" s="92"/>
      <c r="G115" s="92"/>
      <c r="H115" s="92"/>
      <c r="I115" s="92"/>
      <c r="J115" s="93">
        <f>SUM(J116:J118)</f>
        <v>0</v>
      </c>
      <c r="K115" s="92"/>
      <c r="L115" s="92"/>
      <c r="M115" s="67"/>
      <c r="N115" s="67"/>
      <c r="O115" s="67"/>
      <c r="P115" s="67"/>
      <c r="Q115" s="67"/>
      <c r="R115" s="67"/>
      <c r="S115" s="67"/>
      <c r="T115" s="67"/>
      <c r="U115" s="67"/>
      <c r="V115" s="67"/>
      <c r="W115" s="67"/>
      <c r="X115" s="67"/>
      <c r="Y115" s="67"/>
      <c r="Z115" s="67"/>
      <c r="AA115" s="67"/>
      <c r="AB115" s="67"/>
      <c r="AC115" s="67"/>
      <c r="AD115" s="67"/>
      <c r="AE115" s="67"/>
      <c r="AF115" s="67"/>
      <c r="AG115" s="67"/>
      <c r="AH115" s="67"/>
      <c r="AI115" s="67"/>
      <c r="AJ115" s="67"/>
      <c r="AK115" s="67"/>
      <c r="AL115" s="67"/>
      <c r="AM115" s="67"/>
      <c r="AN115" s="67"/>
      <c r="AO115" s="67"/>
      <c r="AP115" s="67"/>
      <c r="AQ115" s="67"/>
    </row>
    <row r="116" spans="1:43" s="265" customFormat="1" x14ac:dyDescent="0.25">
      <c r="A116" s="286"/>
      <c r="B116" s="287" t="s">
        <v>61</v>
      </c>
      <c r="C116" s="288"/>
      <c r="D116" s="288"/>
      <c r="E116" s="288" t="s">
        <v>124</v>
      </c>
      <c r="F116" s="289"/>
      <c r="G116" s="289"/>
      <c r="H116" s="244">
        <v>1</v>
      </c>
      <c r="I116" s="201">
        <f>VLOOKUP(B116,Работы!B4:I32,7,0)</f>
        <v>0</v>
      </c>
      <c r="J116" s="244">
        <f t="shared" ref="J116:J118" si="17">I116*H116</f>
        <v>0</v>
      </c>
      <c r="K116" s="244"/>
      <c r="L116" s="244"/>
      <c r="M116" s="84"/>
      <c r="N116" s="84"/>
      <c r="O116" s="84"/>
      <c r="P116" s="84"/>
      <c r="Q116" s="84"/>
      <c r="R116" s="84"/>
      <c r="S116" s="84"/>
      <c r="T116" s="84"/>
      <c r="U116" s="84"/>
      <c r="V116" s="84"/>
      <c r="W116" s="84"/>
      <c r="X116" s="84"/>
      <c r="Y116" s="84"/>
      <c r="Z116" s="84"/>
      <c r="AA116" s="84"/>
      <c r="AB116" s="84"/>
      <c r="AC116" s="84"/>
      <c r="AD116" s="84"/>
      <c r="AE116" s="84"/>
      <c r="AF116" s="84"/>
      <c r="AG116" s="84"/>
      <c r="AH116" s="84"/>
      <c r="AI116" s="84"/>
      <c r="AJ116" s="84"/>
      <c r="AK116" s="84"/>
      <c r="AL116" s="84"/>
      <c r="AM116" s="84"/>
      <c r="AN116" s="84"/>
      <c r="AO116" s="84"/>
      <c r="AP116" s="84"/>
      <c r="AQ116" s="84"/>
    </row>
    <row r="117" spans="1:43" s="265" customFormat="1" x14ac:dyDescent="0.25">
      <c r="A117" s="286"/>
      <c r="B117" s="287" t="s">
        <v>62</v>
      </c>
      <c r="C117" s="288"/>
      <c r="D117" s="288"/>
      <c r="E117" s="288" t="s">
        <v>124</v>
      </c>
      <c r="F117" s="289"/>
      <c r="G117" s="289"/>
      <c r="H117" s="244">
        <v>1</v>
      </c>
      <c r="I117" s="201">
        <f>VLOOKUP(B117,Работы!B5:I33,7,0)</f>
        <v>0</v>
      </c>
      <c r="J117" s="244">
        <f t="shared" si="17"/>
        <v>0</v>
      </c>
      <c r="K117" s="244"/>
      <c r="L117" s="244"/>
      <c r="M117" s="84"/>
      <c r="N117" s="84"/>
      <c r="O117" s="84"/>
      <c r="P117" s="84"/>
      <c r="Q117" s="84"/>
      <c r="R117" s="84"/>
      <c r="S117" s="84"/>
      <c r="T117" s="84"/>
      <c r="U117" s="84"/>
      <c r="V117" s="84"/>
      <c r="W117" s="84"/>
      <c r="X117" s="84"/>
      <c r="Y117" s="84"/>
      <c r="Z117" s="84"/>
      <c r="AA117" s="84"/>
      <c r="AB117" s="84"/>
      <c r="AC117" s="84"/>
      <c r="AD117" s="84"/>
      <c r="AE117" s="84"/>
      <c r="AF117" s="84"/>
      <c r="AG117" s="84"/>
      <c r="AH117" s="84"/>
      <c r="AI117" s="84"/>
      <c r="AJ117" s="84"/>
      <c r="AK117" s="84"/>
      <c r="AL117" s="84"/>
      <c r="AM117" s="84"/>
      <c r="AN117" s="84"/>
      <c r="AO117" s="84"/>
      <c r="AP117" s="84"/>
      <c r="AQ117" s="84"/>
    </row>
    <row r="118" spans="1:43" s="265" customFormat="1" x14ac:dyDescent="0.25">
      <c r="A118" s="286"/>
      <c r="B118" s="287" t="s">
        <v>160</v>
      </c>
      <c r="C118" s="288"/>
      <c r="D118" s="288"/>
      <c r="E118" s="288" t="s">
        <v>124</v>
      </c>
      <c r="F118" s="289"/>
      <c r="G118" s="289"/>
      <c r="H118" s="244">
        <v>1</v>
      </c>
      <c r="I118" s="201">
        <f>VLOOKUP(B118,Работы!B6:I34,7,0)</f>
        <v>0</v>
      </c>
      <c r="J118" s="244">
        <f t="shared" si="17"/>
        <v>0</v>
      </c>
      <c r="K118" s="244"/>
      <c r="L118" s="244"/>
      <c r="M118" s="84"/>
      <c r="N118" s="84"/>
      <c r="O118" s="84"/>
      <c r="P118" s="84"/>
      <c r="Q118" s="84"/>
      <c r="R118" s="84"/>
      <c r="S118" s="84"/>
      <c r="T118" s="84"/>
      <c r="U118" s="84"/>
      <c r="V118" s="84"/>
      <c r="W118" s="84"/>
      <c r="X118" s="84"/>
      <c r="Y118" s="84"/>
      <c r="Z118" s="84"/>
      <c r="AA118" s="84"/>
      <c r="AB118" s="84"/>
      <c r="AC118" s="84"/>
      <c r="AD118" s="84"/>
      <c r="AE118" s="84"/>
      <c r="AF118" s="84"/>
      <c r="AG118" s="84"/>
      <c r="AH118" s="84"/>
      <c r="AI118" s="84"/>
      <c r="AJ118" s="84"/>
      <c r="AK118" s="84"/>
      <c r="AL118" s="84"/>
      <c r="AM118" s="84"/>
      <c r="AN118" s="84"/>
      <c r="AO118" s="84"/>
      <c r="AP118" s="84"/>
      <c r="AQ118" s="84"/>
    </row>
    <row r="119" spans="1:43" s="47" customFormat="1" x14ac:dyDescent="0.25">
      <c r="A119" s="86"/>
      <c r="B119" s="87" t="s">
        <v>12</v>
      </c>
      <c r="C119" s="87"/>
      <c r="D119" s="87"/>
      <c r="E119" s="87"/>
      <c r="F119" s="87"/>
      <c r="G119" s="87"/>
      <c r="H119" s="88"/>
      <c r="I119" s="87"/>
      <c r="J119" s="89">
        <f>SUM(J120:J131)</f>
        <v>0</v>
      </c>
      <c r="K119" s="90"/>
      <c r="L119" s="90"/>
      <c r="M119" s="78"/>
      <c r="N119" s="78"/>
      <c r="O119" s="78"/>
      <c r="P119" s="78"/>
      <c r="Q119" s="78"/>
      <c r="R119" s="78"/>
      <c r="S119" s="78"/>
      <c r="T119" s="78"/>
      <c r="U119" s="78"/>
      <c r="V119" s="78"/>
      <c r="W119" s="78"/>
      <c r="X119" s="78"/>
      <c r="Y119" s="78"/>
      <c r="Z119" s="78"/>
      <c r="AA119" s="78"/>
      <c r="AB119" s="78"/>
      <c r="AC119" s="78"/>
      <c r="AD119" s="78"/>
      <c r="AE119" s="78"/>
      <c r="AF119" s="78"/>
      <c r="AG119" s="78"/>
      <c r="AH119" s="78"/>
      <c r="AI119" s="78"/>
      <c r="AJ119" s="78"/>
      <c r="AK119" s="78"/>
      <c r="AL119" s="78"/>
      <c r="AM119" s="78"/>
      <c r="AN119" s="78"/>
      <c r="AO119" s="78"/>
      <c r="AP119" s="78"/>
      <c r="AQ119" s="78"/>
    </row>
    <row r="120" spans="1:43" s="47" customFormat="1" x14ac:dyDescent="0.25">
      <c r="A120" s="281"/>
      <c r="B120" s="245" t="s">
        <v>241</v>
      </c>
      <c r="C120" s="236"/>
      <c r="D120" s="236" t="s">
        <v>242</v>
      </c>
      <c r="E120" s="236" t="s">
        <v>6</v>
      </c>
      <c r="F120" s="236"/>
      <c r="G120" s="236"/>
      <c r="H120" s="237">
        <v>4</v>
      </c>
      <c r="I120" s="216">
        <f>VLOOKUP(B120,Материалы!B5:I125,7,0)</f>
        <v>0</v>
      </c>
      <c r="J120" s="106">
        <f t="shared" ref="J120" si="18">H120*I120</f>
        <v>0</v>
      </c>
      <c r="K120" s="282"/>
      <c r="L120" s="282"/>
    </row>
    <row r="121" spans="1:43" s="47" customFormat="1" x14ac:dyDescent="0.25">
      <c r="A121" s="281"/>
      <c r="B121" s="245" t="s">
        <v>243</v>
      </c>
      <c r="C121" s="236"/>
      <c r="D121" s="236" t="s">
        <v>244</v>
      </c>
      <c r="E121" s="236" t="s">
        <v>6</v>
      </c>
      <c r="F121" s="236"/>
      <c r="G121" s="236"/>
      <c r="H121" s="237">
        <v>1</v>
      </c>
      <c r="I121" s="216">
        <f>VLOOKUP(B121,Материалы!B6:I126,7,0)</f>
        <v>0</v>
      </c>
      <c r="J121" s="106">
        <f>H121*I121</f>
        <v>0</v>
      </c>
      <c r="K121" s="282"/>
      <c r="L121" s="282"/>
    </row>
    <row r="122" spans="1:43" s="46" customFormat="1" x14ac:dyDescent="0.25">
      <c r="A122" s="276"/>
      <c r="B122" s="245" t="s">
        <v>224</v>
      </c>
      <c r="C122" s="236"/>
      <c r="D122" s="236"/>
      <c r="E122" s="236" t="s">
        <v>6</v>
      </c>
      <c r="F122" s="236"/>
      <c r="G122" s="236"/>
      <c r="H122" s="237">
        <v>1</v>
      </c>
      <c r="I122" s="216">
        <f>VLOOKUP(B122,Материалы!B7:I127,7,0)</f>
        <v>0</v>
      </c>
      <c r="J122" s="106">
        <f t="shared" ref="J122:J128" si="19">H122*I122</f>
        <v>0</v>
      </c>
      <c r="K122" s="238"/>
      <c r="L122" s="238"/>
    </row>
    <row r="123" spans="1:43" s="46" customFormat="1" x14ac:dyDescent="0.25">
      <c r="A123" s="276"/>
      <c r="B123" s="245" t="s">
        <v>292</v>
      </c>
      <c r="C123" s="236"/>
      <c r="D123" s="236" t="s">
        <v>247</v>
      </c>
      <c r="E123" s="236" t="s">
        <v>6</v>
      </c>
      <c r="F123" s="236"/>
      <c r="G123" s="236"/>
      <c r="H123" s="237">
        <v>1</v>
      </c>
      <c r="I123" s="216">
        <f>VLOOKUP(B123,Материалы!B8:I128,7,0)</f>
        <v>0</v>
      </c>
      <c r="J123" s="106">
        <f t="shared" si="19"/>
        <v>0</v>
      </c>
      <c r="K123" s="238"/>
      <c r="L123" s="238"/>
    </row>
    <row r="124" spans="1:43" s="46" customFormat="1" x14ac:dyDescent="0.25">
      <c r="A124" s="276"/>
      <c r="B124" s="245" t="s">
        <v>249</v>
      </c>
      <c r="C124" s="236"/>
      <c r="D124" s="236" t="s">
        <v>247</v>
      </c>
      <c r="E124" s="236" t="s">
        <v>6</v>
      </c>
      <c r="F124" s="236"/>
      <c r="G124" s="236"/>
      <c r="H124" s="237">
        <v>1</v>
      </c>
      <c r="I124" s="216">
        <f>VLOOKUP(B124,Материалы!B9:I129,7,0)</f>
        <v>0</v>
      </c>
      <c r="J124" s="106">
        <f>H124*I124</f>
        <v>0</v>
      </c>
      <c r="K124" s="238"/>
      <c r="L124" s="238"/>
    </row>
    <row r="125" spans="1:43" s="46" customFormat="1" x14ac:dyDescent="0.25">
      <c r="A125" s="276"/>
      <c r="B125" s="245" t="s">
        <v>125</v>
      </c>
      <c r="C125" s="236"/>
      <c r="D125" s="236" t="s">
        <v>245</v>
      </c>
      <c r="E125" s="236" t="s">
        <v>6</v>
      </c>
      <c r="F125" s="236"/>
      <c r="G125" s="236"/>
      <c r="H125" s="237">
        <v>1</v>
      </c>
      <c r="I125" s="216">
        <f>VLOOKUP(B125,Материалы!B10:I130,7,0)</f>
        <v>0</v>
      </c>
      <c r="J125" s="106">
        <f>H125*I125</f>
        <v>0</v>
      </c>
      <c r="K125" s="238"/>
      <c r="L125" s="238"/>
    </row>
    <row r="126" spans="1:43" s="46" customFormat="1" x14ac:dyDescent="0.25">
      <c r="A126" s="276"/>
      <c r="B126" s="245" t="s">
        <v>126</v>
      </c>
      <c r="C126" s="236"/>
      <c r="D126" s="236" t="s">
        <v>246</v>
      </c>
      <c r="E126" s="236" t="s">
        <v>6</v>
      </c>
      <c r="F126" s="236"/>
      <c r="G126" s="236"/>
      <c r="H126" s="237">
        <v>1</v>
      </c>
      <c r="I126" s="216">
        <f>VLOOKUP(B126,Материалы!B11:I131,7,0)</f>
        <v>0</v>
      </c>
      <c r="J126" s="106">
        <f t="shared" si="19"/>
        <v>0</v>
      </c>
      <c r="K126" s="238"/>
      <c r="L126" s="238"/>
    </row>
    <row r="127" spans="1:43" s="46" customFormat="1" x14ac:dyDescent="0.25">
      <c r="A127" s="276"/>
      <c r="B127" s="245" t="s">
        <v>63</v>
      </c>
      <c r="C127" s="236"/>
      <c r="D127" s="236"/>
      <c r="E127" s="236" t="s">
        <v>6</v>
      </c>
      <c r="F127" s="236"/>
      <c r="G127" s="236"/>
      <c r="H127" s="237">
        <v>1</v>
      </c>
      <c r="I127" s="216">
        <f>VLOOKUP(B127,Материалы!B12:I132,7,0)</f>
        <v>0</v>
      </c>
      <c r="J127" s="106">
        <f t="shared" si="19"/>
        <v>0</v>
      </c>
      <c r="K127" s="238"/>
      <c r="L127" s="238"/>
    </row>
    <row r="128" spans="1:43" s="46" customFormat="1" x14ac:dyDescent="0.25">
      <c r="A128" s="276"/>
      <c r="B128" s="245" t="s">
        <v>106</v>
      </c>
      <c r="C128" s="236"/>
      <c r="D128" s="236" t="s">
        <v>228</v>
      </c>
      <c r="E128" s="236" t="s">
        <v>64</v>
      </c>
      <c r="F128" s="236"/>
      <c r="G128" s="236"/>
      <c r="H128" s="237">
        <v>250</v>
      </c>
      <c r="I128" s="216">
        <f>VLOOKUP(B128,Материалы!B13:I133,7,0)</f>
        <v>0</v>
      </c>
      <c r="J128" s="106">
        <f t="shared" si="19"/>
        <v>0</v>
      </c>
      <c r="K128" s="238"/>
      <c r="L128" s="238"/>
    </row>
    <row r="129" spans="1:43" s="46" customFormat="1" x14ac:dyDescent="0.25">
      <c r="A129" s="276"/>
      <c r="B129" s="245" t="s">
        <v>107</v>
      </c>
      <c r="C129" s="236"/>
      <c r="D129" s="236" t="s">
        <v>294</v>
      </c>
      <c r="E129" s="236" t="s">
        <v>64</v>
      </c>
      <c r="F129" s="236"/>
      <c r="G129" s="236"/>
      <c r="H129" s="237">
        <v>250</v>
      </c>
      <c r="I129" s="216">
        <f>VLOOKUP(B129,Материалы!B14:I134,7,0)</f>
        <v>0</v>
      </c>
      <c r="J129" s="106">
        <f>H129*I129</f>
        <v>0</v>
      </c>
      <c r="K129" s="238"/>
      <c r="L129" s="238"/>
    </row>
    <row r="130" spans="1:43" s="46" customFormat="1" x14ac:dyDescent="0.25">
      <c r="A130" s="276"/>
      <c r="B130" s="245" t="s">
        <v>248</v>
      </c>
      <c r="C130" s="236"/>
      <c r="D130" s="236" t="s">
        <v>293</v>
      </c>
      <c r="E130" s="236" t="s">
        <v>64</v>
      </c>
      <c r="F130" s="236"/>
      <c r="G130" s="236"/>
      <c r="H130" s="237">
        <v>44</v>
      </c>
      <c r="I130" s="216">
        <f>VLOOKUP(B130,Материалы!B15:I135,7,0)</f>
        <v>0</v>
      </c>
      <c r="J130" s="106">
        <f>H130*I130</f>
        <v>0</v>
      </c>
      <c r="K130" s="238"/>
      <c r="L130" s="238"/>
    </row>
    <row r="131" spans="1:43" s="46" customFormat="1" ht="31.5" x14ac:dyDescent="0.25">
      <c r="A131" s="276"/>
      <c r="B131" s="245" t="s">
        <v>295</v>
      </c>
      <c r="C131" s="236"/>
      <c r="D131" s="236"/>
      <c r="E131" s="236" t="s">
        <v>111</v>
      </c>
      <c r="F131" s="236"/>
      <c r="G131" s="236"/>
      <c r="H131" s="237"/>
      <c r="I131" s="106"/>
      <c r="J131" s="106">
        <f>SUM(J132:J136)</f>
        <v>0</v>
      </c>
      <c r="K131" s="238"/>
      <c r="L131" s="238"/>
    </row>
    <row r="132" spans="1:43" s="265" customFormat="1" x14ac:dyDescent="0.25">
      <c r="A132" s="274"/>
      <c r="B132" s="249" t="s">
        <v>324</v>
      </c>
      <c r="C132" s="236"/>
      <c r="D132" s="236"/>
      <c r="E132" s="236" t="s">
        <v>168</v>
      </c>
      <c r="F132" s="236"/>
      <c r="G132" s="236"/>
      <c r="H132" s="237">
        <v>3</v>
      </c>
      <c r="I132" s="216">
        <f>VLOOKUP(B132,Материалы!B17:I137,7,0)</f>
        <v>0</v>
      </c>
      <c r="J132" s="106">
        <f>H132*I132</f>
        <v>0</v>
      </c>
      <c r="K132" s="275"/>
      <c r="L132" s="275"/>
    </row>
    <row r="133" spans="1:43" s="265" customFormat="1" x14ac:dyDescent="0.25">
      <c r="A133" s="274"/>
      <c r="B133" s="249" t="s">
        <v>325</v>
      </c>
      <c r="C133" s="236"/>
      <c r="D133" s="236"/>
      <c r="E133" s="236" t="s">
        <v>168</v>
      </c>
      <c r="F133" s="236"/>
      <c r="G133" s="236"/>
      <c r="H133" s="237">
        <v>6</v>
      </c>
      <c r="I133" s="216">
        <f>VLOOKUP(B133,Материалы!B18:I138,7,0)</f>
        <v>0</v>
      </c>
      <c r="J133" s="106">
        <f t="shared" ref="J133:J136" si="20">H133*I133</f>
        <v>0</v>
      </c>
      <c r="K133" s="275"/>
      <c r="L133" s="275"/>
    </row>
    <row r="134" spans="1:43" s="265" customFormat="1" x14ac:dyDescent="0.25">
      <c r="A134" s="274"/>
      <c r="B134" s="249" t="s">
        <v>326</v>
      </c>
      <c r="C134" s="236"/>
      <c r="D134" s="236"/>
      <c r="E134" s="236" t="s">
        <v>168</v>
      </c>
      <c r="F134" s="236"/>
      <c r="G134" s="236"/>
      <c r="H134" s="237">
        <v>45</v>
      </c>
      <c r="I134" s="216">
        <f>VLOOKUP(B134,Материалы!B19:I139,7,0)</f>
        <v>0</v>
      </c>
      <c r="J134" s="106">
        <f t="shared" si="20"/>
        <v>0</v>
      </c>
      <c r="K134" s="275"/>
      <c r="L134" s="275"/>
    </row>
    <row r="135" spans="1:43" s="265" customFormat="1" x14ac:dyDescent="0.25">
      <c r="A135" s="274"/>
      <c r="B135" s="249" t="s">
        <v>327</v>
      </c>
      <c r="C135" s="236"/>
      <c r="D135" s="236"/>
      <c r="E135" s="236" t="s">
        <v>168</v>
      </c>
      <c r="F135" s="236"/>
      <c r="G135" s="236"/>
      <c r="H135" s="237">
        <v>7</v>
      </c>
      <c r="I135" s="216">
        <f>VLOOKUP(B135,Материалы!B20:I140,7,0)</f>
        <v>0</v>
      </c>
      <c r="J135" s="106">
        <f t="shared" si="20"/>
        <v>0</v>
      </c>
      <c r="K135" s="275"/>
      <c r="L135" s="275"/>
    </row>
    <row r="136" spans="1:43" s="265" customFormat="1" x14ac:dyDescent="0.25">
      <c r="A136" s="274"/>
      <c r="B136" s="249" t="s">
        <v>46</v>
      </c>
      <c r="C136" s="236"/>
      <c r="D136" s="236"/>
      <c r="E136" s="236" t="s">
        <v>168</v>
      </c>
      <c r="F136" s="236"/>
      <c r="G136" s="236"/>
      <c r="H136" s="237">
        <v>1</v>
      </c>
      <c r="I136" s="216">
        <f>VLOOKUP(B136,Материалы!B21:I141,7,0)</f>
        <v>0</v>
      </c>
      <c r="J136" s="106">
        <f t="shared" si="20"/>
        <v>0</v>
      </c>
      <c r="K136" s="275"/>
      <c r="L136" s="275"/>
    </row>
    <row r="137" spans="1:43" s="68" customFormat="1" x14ac:dyDescent="0.25">
      <c r="A137" s="98" t="s">
        <v>155</v>
      </c>
      <c r="B137" s="99" t="s">
        <v>158</v>
      </c>
      <c r="C137" s="99"/>
      <c r="D137" s="99"/>
      <c r="E137" s="99"/>
      <c r="F137" s="99"/>
      <c r="G137" s="99"/>
      <c r="H137" s="99"/>
      <c r="I137" s="99"/>
      <c r="J137" s="104"/>
      <c r="K137" s="99"/>
      <c r="L137" s="99"/>
      <c r="M137" s="67"/>
      <c r="N137" s="67"/>
      <c r="O137" s="67"/>
      <c r="P137" s="67"/>
      <c r="Q137" s="67"/>
      <c r="R137" s="67"/>
      <c r="S137" s="67"/>
      <c r="T137" s="67"/>
      <c r="U137" s="67"/>
      <c r="V137" s="67"/>
      <c r="W137" s="67"/>
      <c r="X137" s="67"/>
      <c r="Y137" s="67"/>
      <c r="Z137" s="67"/>
      <c r="AA137" s="67"/>
      <c r="AB137" s="67"/>
      <c r="AC137" s="67"/>
      <c r="AD137" s="67"/>
      <c r="AE137" s="67"/>
      <c r="AF137" s="67"/>
      <c r="AG137" s="67"/>
      <c r="AH137" s="67"/>
      <c r="AI137" s="67"/>
      <c r="AJ137" s="67"/>
      <c r="AK137" s="67"/>
      <c r="AL137" s="67"/>
      <c r="AM137" s="67"/>
      <c r="AN137" s="67"/>
      <c r="AO137" s="67"/>
      <c r="AP137" s="67"/>
      <c r="AQ137" s="67"/>
    </row>
    <row r="138" spans="1:43" s="68" customFormat="1" x14ac:dyDescent="0.25">
      <c r="A138" s="101" t="s">
        <v>156</v>
      </c>
      <c r="B138" s="102" t="s">
        <v>158</v>
      </c>
      <c r="C138" s="102"/>
      <c r="D138" s="102"/>
      <c r="E138" s="102"/>
      <c r="F138" s="102"/>
      <c r="G138" s="102"/>
      <c r="H138" s="102"/>
      <c r="I138" s="102"/>
      <c r="J138" s="103">
        <f>J139+J141</f>
        <v>0</v>
      </c>
      <c r="K138" s="102"/>
      <c r="L138" s="102"/>
      <c r="M138" s="67"/>
      <c r="N138" s="67"/>
      <c r="O138" s="67"/>
      <c r="P138" s="67"/>
      <c r="Q138" s="67"/>
      <c r="R138" s="67"/>
      <c r="S138" s="67"/>
      <c r="T138" s="67"/>
      <c r="U138" s="67"/>
      <c r="V138" s="67"/>
      <c r="W138" s="67"/>
      <c r="X138" s="67"/>
      <c r="Y138" s="67"/>
      <c r="Z138" s="67"/>
      <c r="AA138" s="67"/>
      <c r="AB138" s="67"/>
      <c r="AC138" s="67"/>
      <c r="AD138" s="67"/>
      <c r="AE138" s="67"/>
      <c r="AF138" s="67"/>
      <c r="AG138" s="67"/>
      <c r="AH138" s="67"/>
      <c r="AI138" s="67"/>
      <c r="AJ138" s="67"/>
      <c r="AK138" s="67"/>
      <c r="AL138" s="67"/>
      <c r="AM138" s="67"/>
      <c r="AN138" s="67"/>
      <c r="AO138" s="67"/>
      <c r="AP138" s="67"/>
      <c r="AQ138" s="67"/>
    </row>
    <row r="139" spans="1:43" s="68" customFormat="1" x14ac:dyDescent="0.25">
      <c r="A139" s="91"/>
      <c r="B139" s="92" t="s">
        <v>91</v>
      </c>
      <c r="C139" s="92"/>
      <c r="D139" s="92"/>
      <c r="E139" s="92"/>
      <c r="F139" s="92"/>
      <c r="G139" s="92"/>
      <c r="H139" s="92"/>
      <c r="I139" s="92"/>
      <c r="J139" s="93">
        <f>SUM(J140:J140)</f>
        <v>0</v>
      </c>
      <c r="K139" s="92"/>
      <c r="L139" s="92"/>
      <c r="M139" s="67"/>
      <c r="N139" s="67"/>
      <c r="O139" s="67"/>
      <c r="P139" s="67"/>
      <c r="Q139" s="67"/>
      <c r="R139" s="67"/>
      <c r="S139" s="67"/>
      <c r="T139" s="67"/>
      <c r="U139" s="67"/>
      <c r="V139" s="67"/>
      <c r="W139" s="67"/>
      <c r="X139" s="67"/>
      <c r="Y139" s="67"/>
      <c r="Z139" s="67"/>
      <c r="AA139" s="67"/>
      <c r="AB139" s="67"/>
      <c r="AC139" s="67"/>
      <c r="AD139" s="67"/>
      <c r="AE139" s="67"/>
      <c r="AF139" s="67"/>
      <c r="AG139" s="67"/>
      <c r="AH139" s="67"/>
      <c r="AI139" s="67"/>
      <c r="AJ139" s="67"/>
      <c r="AK139" s="67"/>
      <c r="AL139" s="67"/>
      <c r="AM139" s="67"/>
      <c r="AN139" s="67"/>
      <c r="AO139" s="67"/>
      <c r="AP139" s="67"/>
      <c r="AQ139" s="67"/>
    </row>
    <row r="140" spans="1:43" s="46" customFormat="1" x14ac:dyDescent="0.25">
      <c r="A140" s="240"/>
      <c r="B140" s="94" t="s">
        <v>159</v>
      </c>
      <c r="C140" s="95"/>
      <c r="D140" s="95"/>
      <c r="E140" s="95" t="s">
        <v>124</v>
      </c>
      <c r="F140" s="96"/>
      <c r="G140" s="96"/>
      <c r="H140" s="97">
        <v>1</v>
      </c>
      <c r="I140" s="201">
        <f>VLOOKUP(B140,Работы!B4:I32,7,0)</f>
        <v>0</v>
      </c>
      <c r="J140" s="97">
        <f t="shared" ref="J140" si="21">I140*H140</f>
        <v>0</v>
      </c>
      <c r="K140" s="97"/>
      <c r="L140" s="97"/>
      <c r="M140" s="34"/>
      <c r="N140" s="34"/>
      <c r="O140" s="34"/>
      <c r="P140" s="34"/>
      <c r="Q140" s="34"/>
      <c r="R140" s="34"/>
      <c r="S140" s="34"/>
      <c r="T140" s="34"/>
      <c r="U140" s="34"/>
      <c r="V140" s="34"/>
      <c r="W140" s="34"/>
      <c r="X140" s="34"/>
      <c r="Y140" s="34"/>
      <c r="Z140" s="34"/>
      <c r="AA140" s="34"/>
      <c r="AB140" s="34"/>
      <c r="AC140" s="34"/>
      <c r="AD140" s="34"/>
      <c r="AE140" s="34"/>
      <c r="AF140" s="34"/>
      <c r="AG140" s="34"/>
      <c r="AH140" s="34"/>
      <c r="AI140" s="34"/>
      <c r="AJ140" s="34"/>
      <c r="AK140" s="34"/>
      <c r="AL140" s="34"/>
      <c r="AM140" s="34"/>
      <c r="AN140" s="34"/>
      <c r="AO140" s="34"/>
      <c r="AP140" s="34"/>
      <c r="AQ140" s="34"/>
    </row>
    <row r="141" spans="1:43" s="47" customFormat="1" x14ac:dyDescent="0.25">
      <c r="A141" s="86"/>
      <c r="B141" s="87" t="s">
        <v>12</v>
      </c>
      <c r="C141" s="87"/>
      <c r="D141" s="87"/>
      <c r="E141" s="87"/>
      <c r="F141" s="87"/>
      <c r="G141" s="87"/>
      <c r="H141" s="88"/>
      <c r="I141" s="87"/>
      <c r="J141" s="89">
        <f>SUM(J158:J159)</f>
        <v>0</v>
      </c>
      <c r="K141" s="90"/>
      <c r="L141" s="90"/>
      <c r="M141" s="78"/>
      <c r="N141" s="78"/>
      <c r="O141" s="78"/>
      <c r="P141" s="78"/>
      <c r="Q141" s="78"/>
      <c r="R141" s="78"/>
      <c r="S141" s="78"/>
      <c r="T141" s="78"/>
      <c r="U141" s="78"/>
      <c r="V141" s="78"/>
      <c r="W141" s="78"/>
      <c r="X141" s="78"/>
      <c r="Y141" s="78"/>
      <c r="Z141" s="78"/>
      <c r="AA141" s="78"/>
      <c r="AB141" s="78"/>
      <c r="AC141" s="78"/>
      <c r="AD141" s="78"/>
      <c r="AE141" s="78"/>
      <c r="AF141" s="78"/>
      <c r="AG141" s="78"/>
      <c r="AH141" s="78"/>
      <c r="AI141" s="78"/>
      <c r="AJ141" s="78"/>
      <c r="AK141" s="78"/>
      <c r="AL141" s="78"/>
      <c r="AM141" s="78"/>
      <c r="AN141" s="78"/>
      <c r="AO141" s="78"/>
      <c r="AP141" s="78"/>
      <c r="AQ141" s="78"/>
    </row>
    <row r="142" spans="1:43" s="47" customFormat="1" x14ac:dyDescent="0.25">
      <c r="A142" s="86"/>
      <c r="B142" s="76" t="s">
        <v>157</v>
      </c>
      <c r="C142" s="74"/>
      <c r="D142" s="74"/>
      <c r="E142" s="74"/>
      <c r="F142" s="74"/>
      <c r="G142" s="74"/>
      <c r="H142" s="77"/>
      <c r="I142" s="75"/>
      <c r="J142" s="75">
        <f>H142*I142</f>
        <v>0</v>
      </c>
      <c r="K142" s="90"/>
      <c r="L142" s="90"/>
      <c r="M142" s="78"/>
      <c r="N142" s="78"/>
      <c r="O142" s="78"/>
      <c r="P142" s="78"/>
      <c r="Q142" s="78"/>
      <c r="R142" s="78"/>
      <c r="S142" s="78"/>
      <c r="T142" s="78"/>
      <c r="U142" s="78"/>
      <c r="V142" s="78"/>
      <c r="W142" s="78"/>
      <c r="X142" s="78"/>
      <c r="Y142" s="78"/>
      <c r="Z142" s="78"/>
      <c r="AA142" s="78"/>
      <c r="AB142" s="78"/>
      <c r="AC142" s="78"/>
      <c r="AD142" s="78"/>
      <c r="AE142" s="78"/>
      <c r="AF142" s="78"/>
      <c r="AG142" s="78"/>
      <c r="AH142" s="78"/>
      <c r="AI142" s="78"/>
      <c r="AJ142" s="78"/>
      <c r="AK142" s="78"/>
      <c r="AL142" s="78"/>
      <c r="AM142" s="78"/>
      <c r="AN142" s="78"/>
      <c r="AO142" s="78"/>
      <c r="AP142" s="78"/>
      <c r="AQ142" s="78"/>
    </row>
    <row r="143" spans="1:43" s="254" customFormat="1" x14ac:dyDescent="0.25">
      <c r="A143" s="250" t="s">
        <v>306</v>
      </c>
      <c r="B143" s="251" t="s">
        <v>307</v>
      </c>
      <c r="C143" s="251"/>
      <c r="D143" s="251"/>
      <c r="E143" s="251"/>
      <c r="F143" s="251"/>
      <c r="G143" s="251"/>
      <c r="H143" s="251"/>
      <c r="I143" s="252"/>
      <c r="J143" s="251"/>
      <c r="K143" s="251"/>
      <c r="L143" s="251"/>
      <c r="M143" s="253"/>
      <c r="N143" s="253"/>
      <c r="O143" s="253"/>
      <c r="P143" s="253"/>
      <c r="Q143" s="253"/>
      <c r="R143" s="253"/>
      <c r="S143" s="253"/>
      <c r="T143" s="253"/>
      <c r="U143" s="253"/>
      <c r="V143" s="253"/>
      <c r="W143" s="253"/>
      <c r="X143" s="253"/>
      <c r="Y143" s="253"/>
      <c r="Z143" s="253"/>
      <c r="AA143" s="253"/>
      <c r="AB143" s="253"/>
      <c r="AC143" s="253"/>
      <c r="AD143" s="253"/>
      <c r="AE143" s="253"/>
      <c r="AF143" s="253"/>
      <c r="AG143" s="253"/>
      <c r="AH143" s="253"/>
      <c r="AI143" s="253"/>
      <c r="AJ143" s="253"/>
      <c r="AK143" s="253"/>
      <c r="AL143" s="253"/>
      <c r="AM143" s="253"/>
      <c r="AN143" s="253"/>
      <c r="AO143" s="253"/>
      <c r="AP143" s="253"/>
    </row>
    <row r="144" spans="1:43" s="254" customFormat="1" x14ac:dyDescent="0.25">
      <c r="A144" s="255" t="s">
        <v>308</v>
      </c>
      <c r="B144" s="256" t="s">
        <v>307</v>
      </c>
      <c r="C144" s="256"/>
      <c r="D144" s="256"/>
      <c r="E144" s="256"/>
      <c r="F144" s="256"/>
      <c r="G144" s="256"/>
      <c r="H144" s="256"/>
      <c r="I144" s="256"/>
      <c r="J144" s="257">
        <f>J145+J148</f>
        <v>0</v>
      </c>
      <c r="K144" s="256"/>
      <c r="L144" s="256"/>
      <c r="M144" s="253"/>
      <c r="N144" s="253"/>
      <c r="O144" s="253"/>
      <c r="P144" s="253"/>
      <c r="Q144" s="253"/>
      <c r="R144" s="253"/>
      <c r="S144" s="253"/>
      <c r="T144" s="253"/>
      <c r="U144" s="253"/>
      <c r="V144" s="253"/>
      <c r="W144" s="253"/>
      <c r="X144" s="253"/>
      <c r="Y144" s="253"/>
      <c r="Z144" s="253"/>
      <c r="AA144" s="253"/>
      <c r="AB144" s="253"/>
      <c r="AC144" s="253"/>
      <c r="AD144" s="253"/>
      <c r="AE144" s="253"/>
      <c r="AF144" s="253"/>
      <c r="AG144" s="253"/>
      <c r="AH144" s="253"/>
      <c r="AI144" s="253"/>
      <c r="AJ144" s="253"/>
      <c r="AK144" s="253"/>
      <c r="AL144" s="253"/>
      <c r="AM144" s="253"/>
      <c r="AN144" s="253"/>
      <c r="AO144" s="253"/>
      <c r="AP144" s="253"/>
    </row>
    <row r="145" spans="1:42" s="254" customFormat="1" x14ac:dyDescent="0.25">
      <c r="A145" s="258"/>
      <c r="B145" s="259" t="s">
        <v>91</v>
      </c>
      <c r="C145" s="259"/>
      <c r="D145" s="259"/>
      <c r="E145" s="259"/>
      <c r="F145" s="259"/>
      <c r="G145" s="259"/>
      <c r="H145" s="259"/>
      <c r="I145" s="259"/>
      <c r="J145" s="260">
        <f>SUM(J146:J147)</f>
        <v>0</v>
      </c>
      <c r="K145" s="259"/>
      <c r="L145" s="259"/>
      <c r="M145" s="253"/>
      <c r="N145" s="253"/>
      <c r="O145" s="253"/>
      <c r="P145" s="253"/>
      <c r="Q145" s="253"/>
      <c r="R145" s="253"/>
      <c r="S145" s="253"/>
      <c r="T145" s="253"/>
      <c r="U145" s="253"/>
      <c r="V145" s="253"/>
      <c r="W145" s="253"/>
      <c r="X145" s="253"/>
      <c r="Y145" s="253"/>
      <c r="Z145" s="253"/>
      <c r="AA145" s="253"/>
      <c r="AB145" s="253"/>
      <c r="AC145" s="253"/>
      <c r="AD145" s="253"/>
      <c r="AE145" s="253"/>
      <c r="AF145" s="253"/>
      <c r="AG145" s="253"/>
      <c r="AH145" s="253"/>
      <c r="AI145" s="253"/>
      <c r="AJ145" s="253"/>
      <c r="AK145" s="253"/>
      <c r="AL145" s="253"/>
      <c r="AM145" s="253"/>
      <c r="AN145" s="253"/>
      <c r="AO145" s="253"/>
      <c r="AP145" s="253"/>
    </row>
    <row r="146" spans="1:42" s="265" customFormat="1" x14ac:dyDescent="0.25">
      <c r="A146" s="258"/>
      <c r="B146" s="261" t="s">
        <v>309</v>
      </c>
      <c r="C146" s="262"/>
      <c r="D146" s="262"/>
      <c r="E146" s="262" t="s">
        <v>124</v>
      </c>
      <c r="F146" s="263"/>
      <c r="G146" s="264">
        <v>1</v>
      </c>
      <c r="H146" s="290">
        <v>1</v>
      </c>
      <c r="I146" s="201">
        <f>VLOOKUP(B146,Работы!B4:I32,7,0)</f>
        <v>0</v>
      </c>
      <c r="J146" s="264">
        <f>I146*G146</f>
        <v>0</v>
      </c>
      <c r="K146" s="264"/>
      <c r="L146" s="264"/>
      <c r="M146" s="84"/>
      <c r="N146" s="84"/>
      <c r="O146" s="84"/>
      <c r="P146" s="84"/>
      <c r="Q146" s="84"/>
      <c r="R146" s="84"/>
      <c r="S146" s="84"/>
      <c r="T146" s="84"/>
      <c r="U146" s="84"/>
      <c r="V146" s="84"/>
      <c r="W146" s="84"/>
      <c r="X146" s="84"/>
      <c r="Y146" s="84"/>
      <c r="Z146" s="84"/>
      <c r="AA146" s="84"/>
      <c r="AB146" s="84"/>
      <c r="AC146" s="84"/>
      <c r="AD146" s="84"/>
      <c r="AE146" s="84"/>
      <c r="AF146" s="84"/>
      <c r="AG146" s="84"/>
      <c r="AH146" s="84"/>
      <c r="AI146" s="84"/>
      <c r="AJ146" s="84"/>
      <c r="AK146" s="84"/>
      <c r="AL146" s="84"/>
      <c r="AM146" s="84"/>
      <c r="AN146" s="84"/>
      <c r="AO146" s="84"/>
      <c r="AP146" s="84"/>
    </row>
    <row r="147" spans="1:42" s="265" customFormat="1" x14ac:dyDescent="0.25">
      <c r="A147" s="258"/>
      <c r="B147" s="261" t="s">
        <v>310</v>
      </c>
      <c r="C147" s="262"/>
      <c r="D147" s="262"/>
      <c r="E147" s="262" t="s">
        <v>124</v>
      </c>
      <c r="F147" s="263"/>
      <c r="G147" s="264">
        <v>1</v>
      </c>
      <c r="H147" s="290">
        <v>1</v>
      </c>
      <c r="I147" s="201">
        <f>VLOOKUP(B147,Работы!B5:I33,7,0)</f>
        <v>0</v>
      </c>
      <c r="J147" s="264">
        <f>I147*G147</f>
        <v>0</v>
      </c>
      <c r="K147" s="264"/>
      <c r="L147" s="264"/>
      <c r="M147" s="84"/>
      <c r="N147" s="84"/>
      <c r="O147" s="84"/>
      <c r="P147" s="84"/>
      <c r="Q147" s="84"/>
      <c r="R147" s="84"/>
      <c r="S147" s="84"/>
      <c r="T147" s="84"/>
      <c r="U147" s="84"/>
      <c r="V147" s="84"/>
      <c r="W147" s="84"/>
      <c r="X147" s="84"/>
      <c r="Y147" s="84"/>
      <c r="Z147" s="84"/>
      <c r="AA147" s="84"/>
      <c r="AB147" s="84"/>
      <c r="AC147" s="84"/>
      <c r="AD147" s="84"/>
      <c r="AE147" s="84"/>
      <c r="AF147" s="84"/>
      <c r="AG147" s="84"/>
      <c r="AH147" s="84"/>
      <c r="AI147" s="84"/>
      <c r="AJ147" s="84"/>
      <c r="AK147" s="84"/>
      <c r="AL147" s="84"/>
      <c r="AM147" s="84"/>
      <c r="AN147" s="84"/>
      <c r="AO147" s="84"/>
      <c r="AP147" s="84"/>
    </row>
    <row r="148" spans="1:42" s="231" customFormat="1" x14ac:dyDescent="0.25">
      <c r="A148" s="266"/>
      <c r="B148" s="267" t="s">
        <v>12</v>
      </c>
      <c r="C148" s="267"/>
      <c r="D148" s="267"/>
      <c r="E148" s="267"/>
      <c r="F148" s="267"/>
      <c r="G148" s="268"/>
      <c r="H148" s="267"/>
      <c r="I148" s="269"/>
      <c r="J148" s="270">
        <f>SUM(I163:I164)</f>
        <v>0</v>
      </c>
      <c r="K148" s="271"/>
      <c r="L148" s="271"/>
      <c r="M148" s="44"/>
      <c r="N148" s="44"/>
      <c r="O148" s="44"/>
      <c r="P148" s="44"/>
      <c r="Q148" s="44"/>
      <c r="R148" s="44"/>
      <c r="S148" s="44"/>
      <c r="T148" s="44"/>
      <c r="U148" s="44"/>
      <c r="V148" s="44"/>
      <c r="W148" s="44"/>
      <c r="X148" s="44"/>
      <c r="Y148" s="44"/>
      <c r="Z148" s="44"/>
      <c r="AA148" s="44"/>
      <c r="AB148" s="44"/>
      <c r="AC148" s="44"/>
      <c r="AD148" s="44"/>
      <c r="AE148" s="44"/>
      <c r="AF148" s="44"/>
      <c r="AG148" s="44"/>
      <c r="AH148" s="44"/>
      <c r="AI148" s="44"/>
      <c r="AJ148" s="44"/>
      <c r="AK148" s="44"/>
      <c r="AL148" s="44"/>
      <c r="AM148" s="44"/>
      <c r="AN148" s="44"/>
      <c r="AO148" s="44"/>
      <c r="AP148" s="44"/>
    </row>
    <row r="149" spans="1:42" s="231" customFormat="1" x14ac:dyDescent="0.25">
      <c r="A149" s="266"/>
      <c r="B149" s="272" t="s">
        <v>157</v>
      </c>
      <c r="C149" s="4"/>
      <c r="D149" s="4"/>
      <c r="E149" s="4"/>
      <c r="F149" s="4"/>
      <c r="G149" s="273"/>
      <c r="H149" s="6"/>
      <c r="I149" s="269"/>
      <c r="J149" s="6">
        <f>G149*H149</f>
        <v>0</v>
      </c>
      <c r="K149" s="271"/>
      <c r="L149" s="271"/>
      <c r="M149" s="44"/>
      <c r="N149" s="44"/>
      <c r="O149" s="44"/>
      <c r="P149" s="44"/>
      <c r="Q149" s="44"/>
      <c r="R149" s="44"/>
      <c r="S149" s="44"/>
      <c r="T149" s="44"/>
      <c r="U149" s="44"/>
      <c r="V149" s="44"/>
      <c r="W149" s="44"/>
      <c r="X149" s="44"/>
      <c r="Y149" s="44"/>
      <c r="Z149" s="44"/>
      <c r="AA149" s="44"/>
      <c r="AB149" s="44"/>
      <c r="AC149" s="44"/>
      <c r="AD149" s="44"/>
      <c r="AE149" s="44"/>
      <c r="AF149" s="44"/>
      <c r="AG149" s="44"/>
      <c r="AH149" s="44"/>
      <c r="AI149" s="44"/>
      <c r="AJ149" s="44"/>
      <c r="AK149" s="44"/>
      <c r="AL149" s="44"/>
      <c r="AM149" s="44"/>
      <c r="AN149" s="44"/>
      <c r="AO149" s="44"/>
      <c r="AP149" s="44"/>
    </row>
    <row r="150" spans="1:42" s="34" customFormat="1" x14ac:dyDescent="0.25">
      <c r="A150" s="104"/>
      <c r="B150" s="99"/>
      <c r="C150" s="99"/>
      <c r="D150" s="99"/>
      <c r="E150" s="99"/>
      <c r="F150" s="99"/>
      <c r="G150" s="99"/>
      <c r="H150" s="99"/>
      <c r="I150" s="109" t="s">
        <v>149</v>
      </c>
      <c r="J150" s="100">
        <f ca="1">J151+J152</f>
        <v>0</v>
      </c>
      <c r="K150" s="100"/>
      <c r="L150" s="100"/>
      <c r="M150" s="78"/>
    </row>
    <row r="151" spans="1:42" s="107" customFormat="1" x14ac:dyDescent="0.25">
      <c r="A151" s="313" t="s">
        <v>151</v>
      </c>
      <c r="B151" s="314"/>
      <c r="C151" s="314"/>
      <c r="D151" s="314"/>
      <c r="E151" s="314"/>
      <c r="F151" s="314"/>
      <c r="G151" s="314"/>
      <c r="H151" s="314"/>
      <c r="I151" s="315"/>
      <c r="J151" s="110">
        <f>J115+J34+J17+J139+J145</f>
        <v>0</v>
      </c>
      <c r="K151" s="110"/>
      <c r="L151" s="110"/>
      <c r="M151" s="78"/>
    </row>
    <row r="152" spans="1:42" s="107" customFormat="1" x14ac:dyDescent="0.25">
      <c r="A152" s="313" t="s">
        <v>152</v>
      </c>
      <c r="B152" s="314"/>
      <c r="C152" s="314"/>
      <c r="D152" s="314"/>
      <c r="E152" s="314"/>
      <c r="F152" s="314"/>
      <c r="G152" s="314"/>
      <c r="H152" s="314"/>
      <c r="I152" s="315"/>
      <c r="J152" s="110">
        <f ca="1">J119+J36+J25+J141+J148</f>
        <v>0</v>
      </c>
      <c r="K152" s="110"/>
      <c r="L152" s="110"/>
      <c r="M152" s="108"/>
    </row>
    <row r="153" spans="1:42" s="34" customFormat="1" x14ac:dyDescent="0.25">
      <c r="A153" s="313" t="s">
        <v>150</v>
      </c>
      <c r="B153" s="314"/>
      <c r="C153" s="314"/>
      <c r="D153" s="314"/>
      <c r="E153" s="314"/>
      <c r="F153" s="314"/>
      <c r="G153" s="314"/>
      <c r="H153" s="314"/>
      <c r="I153" s="315"/>
      <c r="J153" s="110">
        <f ca="1">J150*20/120</f>
        <v>0</v>
      </c>
      <c r="K153" s="97"/>
      <c r="L153" s="97"/>
      <c r="M153" s="78"/>
    </row>
    <row r="154" spans="1:42" s="29" customFormat="1" x14ac:dyDescent="0.25">
      <c r="A154" s="36" t="s">
        <v>65</v>
      </c>
      <c r="C154" s="79"/>
      <c r="D154" s="79"/>
      <c r="E154" s="79"/>
      <c r="F154" s="79"/>
      <c r="G154" s="79"/>
      <c r="H154" s="80"/>
      <c r="I154" s="81"/>
      <c r="J154" s="81"/>
    </row>
    <row r="155" spans="1:42" s="29" customFormat="1" x14ac:dyDescent="0.25">
      <c r="A155" s="78" t="s">
        <v>66</v>
      </c>
      <c r="C155" s="79"/>
      <c r="D155" s="79"/>
      <c r="E155" s="79"/>
      <c r="F155" s="79"/>
      <c r="G155" s="79"/>
      <c r="H155" s="80"/>
      <c r="I155" s="81"/>
      <c r="J155" s="81"/>
    </row>
    <row r="156" spans="1:42" s="82" customFormat="1" x14ac:dyDescent="0.25">
      <c r="A156" s="310" t="s">
        <v>67</v>
      </c>
      <c r="B156" s="310"/>
      <c r="C156" s="310"/>
      <c r="D156" s="310"/>
      <c r="E156" s="310"/>
      <c r="F156" s="310"/>
      <c r="G156" s="310"/>
      <c r="H156" s="310"/>
      <c r="I156" s="310"/>
      <c r="J156" s="310"/>
    </row>
    <row r="157" spans="1:42" s="82" customFormat="1" x14ac:dyDescent="0.25">
      <c r="A157" s="312" t="s">
        <v>68</v>
      </c>
      <c r="B157" s="312"/>
      <c r="C157" s="312"/>
      <c r="D157" s="312"/>
      <c r="E157" s="312"/>
      <c r="F157" s="312"/>
      <c r="G157" s="312"/>
      <c r="H157" s="312"/>
      <c r="I157" s="312"/>
      <c r="J157" s="312"/>
    </row>
    <row r="159" spans="1:42" x14ac:dyDescent="0.25">
      <c r="A159" s="310" t="s">
        <v>71</v>
      </c>
      <c r="B159" s="311"/>
      <c r="C159" s="311"/>
      <c r="D159" s="311"/>
      <c r="E159" s="311"/>
      <c r="F159" s="311"/>
      <c r="G159" s="311"/>
      <c r="H159" s="311"/>
      <c r="I159" s="311"/>
      <c r="J159" s="311"/>
    </row>
  </sheetData>
  <autoFilter ref="A12:L131" xr:uid="{00000000-0009-0000-0000-000001000000}"/>
  <mergeCells count="7">
    <mergeCell ref="A10:L10"/>
    <mergeCell ref="A159:J159"/>
    <mergeCell ref="A157:J157"/>
    <mergeCell ref="A156:J156"/>
    <mergeCell ref="A151:I151"/>
    <mergeCell ref="A152:I152"/>
    <mergeCell ref="A153:I153"/>
  </mergeCells>
  <phoneticPr fontId="3" type="noConversion"/>
  <pageMargins left="0.7" right="0.7" top="0.75" bottom="0.75" header="0.3" footer="0.3"/>
  <pageSetup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635B9C-E134-4875-AEAF-6643BB40392B}">
  <dimension ref="A1:AP38"/>
  <sheetViews>
    <sheetView zoomScale="55" zoomScaleNormal="55" workbookViewId="0">
      <selection activeCell="A36" sqref="A36:I36"/>
    </sheetView>
  </sheetViews>
  <sheetFormatPr defaultColWidth="9.140625" defaultRowHeight="15.75" x14ac:dyDescent="0.25"/>
  <cols>
    <col min="1" max="1" width="14.85546875" style="2" customWidth="1"/>
    <col min="2" max="2" width="65.42578125" style="9" customWidth="1"/>
    <col min="3" max="3" width="18" style="2" customWidth="1"/>
    <col min="4" max="4" width="49.42578125" style="2" customWidth="1"/>
    <col min="5" max="5" width="12.5703125" style="2" customWidth="1"/>
    <col min="6" max="6" width="21" style="2" customWidth="1"/>
    <col min="7" max="7" width="16.7109375" style="2" customWidth="1"/>
    <col min="8" max="8" width="13.7109375" style="3" customWidth="1"/>
    <col min="9" max="9" width="18.140625" style="3" customWidth="1"/>
    <col min="10" max="11" width="15.7109375" style="1" customWidth="1"/>
    <col min="12" max="12" width="24.5703125" style="44" bestFit="1" customWidth="1"/>
    <col min="13" max="16384" width="9.140625" style="44"/>
  </cols>
  <sheetData>
    <row r="1" spans="1:42" s="56" customFormat="1" x14ac:dyDescent="0.25">
      <c r="A1" s="304" t="s">
        <v>296</v>
      </c>
      <c r="B1" s="304"/>
      <c r="C1" s="304"/>
      <c r="D1" s="304"/>
      <c r="E1" s="304"/>
      <c r="F1" s="304"/>
      <c r="G1" s="304"/>
      <c r="H1" s="304"/>
      <c r="I1" s="304"/>
      <c r="J1" s="304"/>
      <c r="K1" s="304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s="46" customFormat="1" x14ac:dyDescent="0.25">
      <c r="A2" s="175"/>
      <c r="B2" s="316" t="s">
        <v>334</v>
      </c>
      <c r="C2" s="316"/>
      <c r="D2" s="316"/>
      <c r="E2" s="316"/>
      <c r="F2" s="316"/>
      <c r="G2" s="316"/>
      <c r="H2" s="316"/>
      <c r="I2" s="316"/>
      <c r="J2" s="176"/>
      <c r="K2" s="177"/>
      <c r="L2" s="34"/>
      <c r="M2" s="34"/>
      <c r="N2" s="34"/>
      <c r="O2" s="34"/>
      <c r="P2" s="34"/>
      <c r="Q2" s="34"/>
      <c r="R2" s="34"/>
      <c r="S2" s="34"/>
      <c r="T2" s="34"/>
      <c r="U2" s="34"/>
      <c r="V2" s="34"/>
      <c r="W2" s="34"/>
      <c r="X2" s="34"/>
      <c r="Y2" s="34"/>
      <c r="Z2" s="34"/>
      <c r="AA2" s="34"/>
      <c r="AB2" s="34"/>
      <c r="AC2" s="34"/>
      <c r="AD2" s="34"/>
      <c r="AE2" s="34"/>
      <c r="AF2" s="34"/>
      <c r="AG2" s="34"/>
      <c r="AH2" s="34"/>
      <c r="AI2" s="34"/>
      <c r="AJ2" s="34"/>
      <c r="AK2" s="34"/>
      <c r="AL2" s="34"/>
      <c r="AM2" s="34"/>
      <c r="AN2" s="34"/>
      <c r="AO2" s="34"/>
      <c r="AP2" s="34"/>
    </row>
    <row r="3" spans="1:42" s="46" customFormat="1" x14ac:dyDescent="0.25">
      <c r="A3" s="175"/>
      <c r="B3" s="174"/>
      <c r="C3" s="174"/>
      <c r="D3" s="174"/>
      <c r="E3" s="174"/>
      <c r="F3" s="174"/>
      <c r="G3" s="174"/>
      <c r="H3" s="176"/>
      <c r="I3" s="178"/>
      <c r="J3" s="176"/>
      <c r="K3" s="177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</row>
    <row r="4" spans="1:42" s="68" customFormat="1" ht="25.5" x14ac:dyDescent="0.25">
      <c r="A4" s="179" t="s">
        <v>0</v>
      </c>
      <c r="B4" s="180" t="s">
        <v>1</v>
      </c>
      <c r="C4" s="180" t="s">
        <v>79</v>
      </c>
      <c r="D4" s="180" t="s">
        <v>80</v>
      </c>
      <c r="E4" s="181" t="s">
        <v>81</v>
      </c>
      <c r="F4" s="182" t="s">
        <v>83</v>
      </c>
      <c r="G4" s="183" t="s">
        <v>84</v>
      </c>
      <c r="H4" s="184" t="s">
        <v>85</v>
      </c>
      <c r="I4" s="184" t="s">
        <v>86</v>
      </c>
      <c r="J4" s="184" t="s">
        <v>87</v>
      </c>
      <c r="K4" s="184" t="s">
        <v>88</v>
      </c>
      <c r="L4" s="67"/>
      <c r="M4" s="67"/>
      <c r="N4" s="67"/>
      <c r="O4" s="67"/>
      <c r="P4" s="67"/>
      <c r="Q4" s="67"/>
      <c r="R4" s="67"/>
      <c r="S4" s="67"/>
      <c r="T4" s="67"/>
      <c r="U4" s="67"/>
      <c r="V4" s="67"/>
      <c r="W4" s="67"/>
      <c r="X4" s="67"/>
      <c r="Y4" s="67"/>
      <c r="Z4" s="67"/>
      <c r="AA4" s="67"/>
      <c r="AB4" s="67"/>
      <c r="AC4" s="67"/>
      <c r="AD4" s="67"/>
      <c r="AE4" s="67"/>
      <c r="AF4" s="67"/>
      <c r="AG4" s="67"/>
      <c r="AH4" s="67"/>
      <c r="AI4" s="67"/>
      <c r="AJ4" s="67"/>
      <c r="AK4" s="67"/>
      <c r="AL4" s="67"/>
      <c r="AM4" s="67"/>
      <c r="AN4" s="67"/>
      <c r="AO4" s="67"/>
      <c r="AP4" s="67"/>
    </row>
    <row r="5" spans="1:42" s="68" customFormat="1" x14ac:dyDescent="0.25">
      <c r="A5" s="185" t="s">
        <v>89</v>
      </c>
      <c r="B5" s="186" t="s">
        <v>90</v>
      </c>
      <c r="C5" s="186"/>
      <c r="D5" s="186"/>
      <c r="E5" s="186"/>
      <c r="F5" s="186"/>
      <c r="G5" s="186"/>
      <c r="H5" s="186"/>
      <c r="I5" s="187"/>
      <c r="J5" s="187"/>
      <c r="K5" s="187"/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</row>
    <row r="6" spans="1:42" s="68" customFormat="1" x14ac:dyDescent="0.25">
      <c r="A6" s="188" t="s">
        <v>93</v>
      </c>
      <c r="B6" s="189" t="s">
        <v>92</v>
      </c>
      <c r="C6" s="189"/>
      <c r="D6" s="189"/>
      <c r="E6" s="189"/>
      <c r="F6" s="189"/>
      <c r="G6" s="189"/>
      <c r="H6" s="189"/>
      <c r="I6" s="190"/>
      <c r="J6" s="190"/>
      <c r="K6" s="190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</row>
    <row r="7" spans="1:42" s="68" customFormat="1" x14ac:dyDescent="0.25">
      <c r="A7" s="191" t="s">
        <v>94</v>
      </c>
      <c r="B7" s="192" t="s">
        <v>103</v>
      </c>
      <c r="C7" s="192"/>
      <c r="D7" s="192"/>
      <c r="E7" s="192"/>
      <c r="F7" s="192"/>
      <c r="G7" s="192"/>
      <c r="H7" s="192"/>
      <c r="I7" s="193"/>
      <c r="J7" s="192"/>
      <c r="K7" s="192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</row>
    <row r="8" spans="1:42" s="68" customFormat="1" x14ac:dyDescent="0.25">
      <c r="A8" s="194" t="s">
        <v>95</v>
      </c>
      <c r="B8" s="195" t="s">
        <v>103</v>
      </c>
      <c r="C8" s="195"/>
      <c r="D8" s="195"/>
      <c r="E8" s="195"/>
      <c r="F8" s="195"/>
      <c r="G8" s="195"/>
      <c r="H8" s="195"/>
      <c r="I8" s="196">
        <f>SUM(I9:I15)</f>
        <v>0</v>
      </c>
      <c r="J8" s="195"/>
      <c r="K8" s="195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</row>
    <row r="9" spans="1:42" s="46" customFormat="1" x14ac:dyDescent="0.25">
      <c r="A9" s="188"/>
      <c r="B9" s="197" t="s">
        <v>96</v>
      </c>
      <c r="C9" s="198"/>
      <c r="D9" s="198"/>
      <c r="E9" s="198" t="s">
        <v>102</v>
      </c>
      <c r="F9" s="199"/>
      <c r="G9" s="200"/>
      <c r="H9" s="201"/>
      <c r="I9" s="200">
        <f t="shared" ref="I9:I15" si="0">H9*G9</f>
        <v>0</v>
      </c>
      <c r="J9" s="200"/>
      <c r="K9" s="200"/>
      <c r="L9" s="34"/>
      <c r="M9" s="34"/>
      <c r="N9" s="34"/>
      <c r="O9" s="34"/>
      <c r="P9" s="34"/>
      <c r="Q9" s="34"/>
      <c r="R9" s="34"/>
      <c r="S9" s="34"/>
      <c r="T9" s="34"/>
      <c r="U9" s="34"/>
      <c r="V9" s="34"/>
      <c r="W9" s="34"/>
      <c r="X9" s="34"/>
      <c r="Y9" s="34"/>
      <c r="Z9" s="34"/>
      <c r="AA9" s="34"/>
      <c r="AB9" s="34"/>
      <c r="AC9" s="34"/>
      <c r="AD9" s="34"/>
      <c r="AE9" s="34"/>
      <c r="AF9" s="34"/>
      <c r="AG9" s="34"/>
      <c r="AH9" s="34"/>
      <c r="AI9" s="34"/>
      <c r="AJ9" s="34"/>
      <c r="AK9" s="34"/>
      <c r="AL9" s="34"/>
      <c r="AM9" s="34"/>
      <c r="AN9" s="34"/>
      <c r="AO9" s="34"/>
      <c r="AP9" s="34"/>
    </row>
    <row r="10" spans="1:42" s="46" customFormat="1" x14ac:dyDescent="0.25">
      <c r="A10" s="188"/>
      <c r="B10" s="197" t="s">
        <v>97</v>
      </c>
      <c r="C10" s="198"/>
      <c r="D10" s="198"/>
      <c r="E10" s="198" t="s">
        <v>102</v>
      </c>
      <c r="F10" s="199"/>
      <c r="G10" s="200"/>
      <c r="H10" s="201"/>
      <c r="I10" s="200">
        <f t="shared" si="0"/>
        <v>0</v>
      </c>
      <c r="J10" s="200"/>
      <c r="K10" s="200"/>
      <c r="L10" s="34"/>
      <c r="M10" s="34"/>
      <c r="N10" s="34"/>
      <c r="O10" s="34"/>
      <c r="P10" s="34"/>
      <c r="Q10" s="34"/>
      <c r="R10" s="34"/>
      <c r="S10" s="34"/>
      <c r="T10" s="34"/>
      <c r="U10" s="34"/>
      <c r="V10" s="34"/>
      <c r="W10" s="34"/>
      <c r="X10" s="34"/>
      <c r="Y10" s="34"/>
      <c r="Z10" s="34"/>
      <c r="AA10" s="34"/>
      <c r="AB10" s="34"/>
      <c r="AC10" s="34"/>
      <c r="AD10" s="34"/>
      <c r="AE10" s="34"/>
      <c r="AF10" s="34"/>
      <c r="AG10" s="34"/>
      <c r="AH10" s="34"/>
      <c r="AI10" s="34"/>
      <c r="AJ10" s="34"/>
      <c r="AK10" s="34"/>
      <c r="AL10" s="34"/>
      <c r="AM10" s="34"/>
      <c r="AN10" s="34"/>
      <c r="AO10" s="34"/>
      <c r="AP10" s="34"/>
    </row>
    <row r="11" spans="1:42" s="46" customFormat="1" x14ac:dyDescent="0.25">
      <c r="A11" s="188"/>
      <c r="B11" s="197" t="s">
        <v>98</v>
      </c>
      <c r="C11" s="198"/>
      <c r="D11" s="198"/>
      <c r="E11" s="198" t="s">
        <v>102</v>
      </c>
      <c r="F11" s="199"/>
      <c r="G11" s="200"/>
      <c r="H11" s="201"/>
      <c r="I11" s="200">
        <f t="shared" si="0"/>
        <v>0</v>
      </c>
      <c r="J11" s="200"/>
      <c r="K11" s="200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</row>
    <row r="12" spans="1:42" s="46" customFormat="1" x14ac:dyDescent="0.25">
      <c r="A12" s="188"/>
      <c r="B12" s="197" t="s">
        <v>99</v>
      </c>
      <c r="C12" s="198"/>
      <c r="D12" s="198"/>
      <c r="E12" s="198" t="s">
        <v>102</v>
      </c>
      <c r="F12" s="199"/>
      <c r="G12" s="200"/>
      <c r="H12" s="201"/>
      <c r="I12" s="200">
        <f t="shared" si="0"/>
        <v>0</v>
      </c>
      <c r="J12" s="200"/>
      <c r="K12" s="200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</row>
    <row r="13" spans="1:42" s="46" customFormat="1" x14ac:dyDescent="0.25">
      <c r="A13" s="188"/>
      <c r="B13" s="197" t="s">
        <v>100</v>
      </c>
      <c r="C13" s="198"/>
      <c r="D13" s="198"/>
      <c r="E13" s="198" t="s">
        <v>102</v>
      </c>
      <c r="F13" s="199"/>
      <c r="G13" s="200"/>
      <c r="H13" s="201"/>
      <c r="I13" s="200">
        <f t="shared" si="0"/>
        <v>0</v>
      </c>
      <c r="J13" s="200"/>
      <c r="K13" s="200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42" s="46" customFormat="1" x14ac:dyDescent="0.25">
      <c r="A14" s="188"/>
      <c r="B14" s="197" t="s">
        <v>101</v>
      </c>
      <c r="C14" s="198"/>
      <c r="D14" s="198"/>
      <c r="E14" s="198" t="s">
        <v>102</v>
      </c>
      <c r="F14" s="199"/>
      <c r="G14" s="200"/>
      <c r="H14" s="201"/>
      <c r="I14" s="200">
        <f t="shared" si="0"/>
        <v>0</v>
      </c>
      <c r="J14" s="200"/>
      <c r="K14" s="200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</row>
    <row r="15" spans="1:42" s="46" customFormat="1" x14ac:dyDescent="0.25">
      <c r="A15" s="188"/>
      <c r="B15" s="197" t="s">
        <v>250</v>
      </c>
      <c r="C15" s="198"/>
      <c r="D15" s="198" t="s">
        <v>251</v>
      </c>
      <c r="E15" s="198" t="s">
        <v>168</v>
      </c>
      <c r="F15" s="199"/>
      <c r="G15" s="200"/>
      <c r="H15" s="201"/>
      <c r="I15" s="200">
        <f t="shared" si="0"/>
        <v>0</v>
      </c>
      <c r="J15" s="200"/>
      <c r="K15" s="200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42" s="68" customFormat="1" x14ac:dyDescent="0.25">
      <c r="A16" s="191" t="s">
        <v>153</v>
      </c>
      <c r="B16" s="192" t="s">
        <v>110</v>
      </c>
      <c r="C16" s="192"/>
      <c r="D16" s="192"/>
      <c r="E16" s="192"/>
      <c r="F16" s="192"/>
      <c r="G16" s="192"/>
      <c r="H16" s="192"/>
      <c r="I16" s="193"/>
      <c r="J16" s="192"/>
      <c r="K16" s="192"/>
      <c r="L16" s="67"/>
      <c r="M16" s="67"/>
      <c r="N16" s="67"/>
      <c r="O16" s="67"/>
      <c r="P16" s="67"/>
      <c r="Q16" s="67"/>
      <c r="R16" s="67"/>
      <c r="S16" s="67"/>
      <c r="T16" s="67"/>
      <c r="U16" s="67"/>
      <c r="V16" s="67"/>
      <c r="W16" s="67"/>
      <c r="X16" s="67"/>
      <c r="Y16" s="67"/>
      <c r="Z16" s="67"/>
      <c r="AA16" s="67"/>
      <c r="AB16" s="67"/>
      <c r="AC16" s="67"/>
      <c r="AD16" s="67"/>
      <c r="AE16" s="67"/>
      <c r="AF16" s="67"/>
      <c r="AG16" s="67"/>
      <c r="AH16" s="67"/>
      <c r="AI16" s="67"/>
      <c r="AJ16" s="67"/>
      <c r="AK16" s="67"/>
      <c r="AL16" s="67"/>
      <c r="AM16" s="67"/>
      <c r="AN16" s="67"/>
      <c r="AO16" s="67"/>
      <c r="AP16" s="67"/>
    </row>
    <row r="17" spans="1:42" s="68" customFormat="1" x14ac:dyDescent="0.25">
      <c r="A17" s="194" t="s">
        <v>154</v>
      </c>
      <c r="B17" s="195" t="s">
        <v>110</v>
      </c>
      <c r="C17" s="195"/>
      <c r="D17" s="195"/>
      <c r="E17" s="195"/>
      <c r="F17" s="195"/>
      <c r="G17" s="195"/>
      <c r="H17" s="195"/>
      <c r="I17" s="196">
        <f>SUM(I18)</f>
        <v>0</v>
      </c>
      <c r="J17" s="195"/>
      <c r="K17" s="195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</row>
    <row r="18" spans="1:42" s="46" customFormat="1" x14ac:dyDescent="0.25">
      <c r="A18" s="188"/>
      <c r="B18" s="197" t="s">
        <v>305</v>
      </c>
      <c r="C18" s="198"/>
      <c r="D18" s="198"/>
      <c r="E18" s="198" t="s">
        <v>161</v>
      </c>
      <c r="F18" s="199"/>
      <c r="G18" s="200"/>
      <c r="H18" s="201"/>
      <c r="I18" s="200">
        <f t="shared" ref="I18" si="1">H18*G18</f>
        <v>0</v>
      </c>
      <c r="J18" s="200"/>
      <c r="K18" s="200"/>
      <c r="L18" s="67"/>
      <c r="M18" s="34"/>
      <c r="N18" s="34"/>
      <c r="O18" s="34"/>
      <c r="P18" s="34"/>
      <c r="Q18" s="34"/>
      <c r="R18" s="34"/>
      <c r="S18" s="34"/>
      <c r="T18" s="34"/>
      <c r="U18" s="34"/>
      <c r="V18" s="34"/>
      <c r="W18" s="34"/>
      <c r="X18" s="34"/>
      <c r="Y18" s="34"/>
      <c r="Z18" s="34"/>
      <c r="AA18" s="34"/>
      <c r="AB18" s="34"/>
      <c r="AC18" s="34"/>
      <c r="AD18" s="34"/>
      <c r="AE18" s="34"/>
      <c r="AF18" s="34"/>
      <c r="AG18" s="34"/>
      <c r="AH18" s="34"/>
      <c r="AI18" s="34"/>
      <c r="AJ18" s="34"/>
      <c r="AK18" s="34"/>
      <c r="AL18" s="34"/>
      <c r="AM18" s="34"/>
      <c r="AN18" s="34"/>
      <c r="AO18" s="34"/>
      <c r="AP18" s="34"/>
    </row>
    <row r="19" spans="1:42" s="68" customFormat="1" x14ac:dyDescent="0.25">
      <c r="A19" s="191" t="s">
        <v>122</v>
      </c>
      <c r="B19" s="192" t="s">
        <v>43</v>
      </c>
      <c r="C19" s="192"/>
      <c r="D19" s="192"/>
      <c r="E19" s="192"/>
      <c r="F19" s="192"/>
      <c r="G19" s="192"/>
      <c r="H19" s="192"/>
      <c r="I19" s="193"/>
      <c r="J19" s="192"/>
      <c r="K19" s="192"/>
      <c r="L19" s="67"/>
      <c r="M19" s="67"/>
      <c r="N19" s="67"/>
      <c r="O19" s="67"/>
      <c r="P19" s="67"/>
      <c r="Q19" s="67"/>
      <c r="R19" s="67"/>
      <c r="S19" s="67"/>
      <c r="T19" s="67"/>
      <c r="U19" s="67"/>
      <c r="V19" s="67"/>
      <c r="W19" s="67"/>
      <c r="X19" s="67"/>
      <c r="Y19" s="67"/>
      <c r="Z19" s="67"/>
      <c r="AA19" s="67"/>
      <c r="AB19" s="67"/>
      <c r="AC19" s="67"/>
      <c r="AD19" s="67"/>
      <c r="AE19" s="67"/>
      <c r="AF19" s="67"/>
      <c r="AG19" s="67"/>
      <c r="AH19" s="67"/>
      <c r="AI19" s="67"/>
      <c r="AJ19" s="67"/>
      <c r="AK19" s="67"/>
      <c r="AL19" s="67"/>
      <c r="AM19" s="67"/>
      <c r="AN19" s="67"/>
      <c r="AO19" s="67"/>
      <c r="AP19" s="67"/>
    </row>
    <row r="20" spans="1:42" s="68" customFormat="1" x14ac:dyDescent="0.25">
      <c r="A20" s="194" t="s">
        <v>123</v>
      </c>
      <c r="B20" s="195" t="s">
        <v>43</v>
      </c>
      <c r="C20" s="195"/>
      <c r="D20" s="195"/>
      <c r="E20" s="195"/>
      <c r="F20" s="195"/>
      <c r="G20" s="195"/>
      <c r="H20" s="195"/>
      <c r="I20" s="196">
        <f>SUM(I21:I23)</f>
        <v>0</v>
      </c>
      <c r="J20" s="195"/>
      <c r="K20" s="195"/>
      <c r="L20" s="67"/>
      <c r="M20" s="67"/>
      <c r="N20" s="67"/>
      <c r="O20" s="67"/>
      <c r="P20" s="67"/>
      <c r="Q20" s="67"/>
      <c r="R20" s="67"/>
      <c r="S20" s="67"/>
      <c r="T20" s="67"/>
      <c r="U20" s="67"/>
      <c r="V20" s="67"/>
      <c r="W20" s="67"/>
      <c r="X20" s="67"/>
      <c r="Y20" s="67"/>
      <c r="Z20" s="67"/>
      <c r="AA20" s="67"/>
      <c r="AB20" s="67"/>
      <c r="AC20" s="67"/>
      <c r="AD20" s="67"/>
      <c r="AE20" s="67"/>
      <c r="AF20" s="67"/>
      <c r="AG20" s="67"/>
      <c r="AH20" s="67"/>
      <c r="AI20" s="67"/>
      <c r="AJ20" s="67"/>
      <c r="AK20" s="67"/>
      <c r="AL20" s="67"/>
      <c r="AM20" s="67"/>
      <c r="AN20" s="67"/>
      <c r="AO20" s="67"/>
      <c r="AP20" s="67"/>
    </row>
    <row r="21" spans="1:42" s="46" customFormat="1" x14ac:dyDescent="0.25">
      <c r="A21" s="188"/>
      <c r="B21" s="197" t="s">
        <v>61</v>
      </c>
      <c r="C21" s="198"/>
      <c r="D21" s="198"/>
      <c r="E21" s="198" t="s">
        <v>124</v>
      </c>
      <c r="F21" s="199"/>
      <c r="G21" s="200"/>
      <c r="H21" s="201"/>
      <c r="I21" s="200">
        <f t="shared" ref="I21:I23" si="2">H21*G21</f>
        <v>0</v>
      </c>
      <c r="J21" s="200"/>
      <c r="K21" s="200"/>
      <c r="L21" s="34"/>
      <c r="M21" s="34"/>
      <c r="N21" s="34"/>
      <c r="O21" s="34"/>
      <c r="P21" s="34"/>
      <c r="Q21" s="34"/>
      <c r="R21" s="34"/>
      <c r="S21" s="34"/>
      <c r="T21" s="34"/>
      <c r="U21" s="34"/>
      <c r="V21" s="34"/>
      <c r="W21" s="34"/>
      <c r="X21" s="34"/>
      <c r="Y21" s="34"/>
      <c r="Z21" s="34"/>
      <c r="AA21" s="34"/>
      <c r="AB21" s="34"/>
      <c r="AC21" s="34"/>
      <c r="AD21" s="34"/>
      <c r="AE21" s="34"/>
      <c r="AF21" s="34"/>
      <c r="AG21" s="34"/>
      <c r="AH21" s="34"/>
      <c r="AI21" s="34"/>
      <c r="AJ21" s="34"/>
      <c r="AK21" s="34"/>
      <c r="AL21" s="34"/>
      <c r="AM21" s="34"/>
      <c r="AN21" s="34"/>
      <c r="AO21" s="34"/>
      <c r="AP21" s="34"/>
    </row>
    <row r="22" spans="1:42" s="46" customFormat="1" x14ac:dyDescent="0.25">
      <c r="A22" s="188"/>
      <c r="B22" s="197" t="s">
        <v>62</v>
      </c>
      <c r="C22" s="198"/>
      <c r="D22" s="198"/>
      <c r="E22" s="198" t="s">
        <v>124</v>
      </c>
      <c r="F22" s="199"/>
      <c r="G22" s="200"/>
      <c r="H22" s="201"/>
      <c r="I22" s="200">
        <f t="shared" si="2"/>
        <v>0</v>
      </c>
      <c r="J22" s="200"/>
      <c r="K22" s="200"/>
      <c r="L22" s="34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34"/>
      <c r="Y22" s="34"/>
      <c r="Z22" s="34"/>
      <c r="AA22" s="34"/>
      <c r="AB22" s="34"/>
      <c r="AC22" s="34"/>
      <c r="AD22" s="34"/>
      <c r="AE22" s="34"/>
      <c r="AF22" s="34"/>
      <c r="AG22" s="34"/>
      <c r="AH22" s="34"/>
      <c r="AI22" s="34"/>
      <c r="AJ22" s="34"/>
      <c r="AK22" s="34"/>
      <c r="AL22" s="34"/>
      <c r="AM22" s="34"/>
      <c r="AN22" s="34"/>
      <c r="AO22" s="34"/>
      <c r="AP22" s="34"/>
    </row>
    <row r="23" spans="1:42" s="46" customFormat="1" x14ac:dyDescent="0.25">
      <c r="A23" s="188"/>
      <c r="B23" s="197" t="s">
        <v>160</v>
      </c>
      <c r="C23" s="198"/>
      <c r="D23" s="198"/>
      <c r="E23" s="198" t="s">
        <v>124</v>
      </c>
      <c r="F23" s="199"/>
      <c r="G23" s="200"/>
      <c r="H23" s="201"/>
      <c r="I23" s="200">
        <f t="shared" si="2"/>
        <v>0</v>
      </c>
      <c r="J23" s="200"/>
      <c r="K23" s="200"/>
      <c r="L23" s="34"/>
      <c r="M23" s="34"/>
      <c r="N23" s="34"/>
      <c r="O23" s="34"/>
      <c r="P23" s="34"/>
      <c r="Q23" s="34"/>
      <c r="R23" s="34"/>
      <c r="S23" s="34"/>
      <c r="T23" s="34"/>
      <c r="U23" s="34"/>
      <c r="V23" s="34"/>
      <c r="W23" s="34"/>
      <c r="X23" s="34"/>
      <c r="Y23" s="34"/>
      <c r="Z23" s="34"/>
      <c r="AA23" s="34"/>
      <c r="AB23" s="34"/>
      <c r="AC23" s="34"/>
      <c r="AD23" s="34"/>
      <c r="AE23" s="34"/>
      <c r="AF23" s="34"/>
      <c r="AG23" s="34"/>
      <c r="AH23" s="34"/>
      <c r="AI23" s="34"/>
      <c r="AJ23" s="34"/>
      <c r="AK23" s="34"/>
      <c r="AL23" s="34"/>
      <c r="AM23" s="34"/>
      <c r="AN23" s="34"/>
      <c r="AO23" s="34"/>
      <c r="AP23" s="34"/>
    </row>
    <row r="24" spans="1:42" s="68" customFormat="1" x14ac:dyDescent="0.25">
      <c r="A24" s="191" t="s">
        <v>155</v>
      </c>
      <c r="B24" s="192" t="s">
        <v>158</v>
      </c>
      <c r="C24" s="192"/>
      <c r="D24" s="192"/>
      <c r="E24" s="192"/>
      <c r="F24" s="192"/>
      <c r="G24" s="192"/>
      <c r="H24" s="192"/>
      <c r="I24" s="193"/>
      <c r="J24" s="192"/>
      <c r="K24" s="192"/>
      <c r="L24" s="67"/>
      <c r="M24" s="67"/>
      <c r="N24" s="67"/>
      <c r="O24" s="67"/>
      <c r="P24" s="67"/>
      <c r="Q24" s="67"/>
      <c r="R24" s="67"/>
      <c r="S24" s="67"/>
      <c r="T24" s="67"/>
      <c r="U24" s="67"/>
      <c r="V24" s="67"/>
      <c r="W24" s="67"/>
      <c r="X24" s="67"/>
      <c r="Y24" s="67"/>
      <c r="Z24" s="67"/>
      <c r="AA24" s="67"/>
      <c r="AB24" s="67"/>
      <c r="AC24" s="67"/>
      <c r="AD24" s="67"/>
      <c r="AE24" s="67"/>
      <c r="AF24" s="67"/>
      <c r="AG24" s="67"/>
      <c r="AH24" s="67"/>
      <c r="AI24" s="67"/>
      <c r="AJ24" s="67"/>
      <c r="AK24" s="67"/>
      <c r="AL24" s="67"/>
      <c r="AM24" s="67"/>
      <c r="AN24" s="67"/>
      <c r="AO24" s="67"/>
      <c r="AP24" s="67"/>
    </row>
    <row r="25" spans="1:42" s="68" customFormat="1" x14ac:dyDescent="0.25">
      <c r="A25" s="194" t="s">
        <v>156</v>
      </c>
      <c r="B25" s="195" t="s">
        <v>158</v>
      </c>
      <c r="C25" s="195"/>
      <c r="D25" s="195"/>
      <c r="E25" s="195"/>
      <c r="F25" s="195"/>
      <c r="G25" s="195"/>
      <c r="H25" s="195"/>
      <c r="I25" s="196">
        <f>SUM(I26)</f>
        <v>0</v>
      </c>
      <c r="J25" s="195"/>
      <c r="K25" s="195"/>
      <c r="L25" s="67"/>
      <c r="M25" s="67"/>
      <c r="N25" s="67"/>
      <c r="O25" s="67"/>
      <c r="P25" s="67"/>
      <c r="Q25" s="67"/>
      <c r="R25" s="67"/>
      <c r="S25" s="67"/>
      <c r="T25" s="67"/>
      <c r="U25" s="67"/>
      <c r="V25" s="67"/>
      <c r="W25" s="67"/>
      <c r="X25" s="67"/>
      <c r="Y25" s="67"/>
      <c r="Z25" s="67"/>
      <c r="AA25" s="67"/>
      <c r="AB25" s="67"/>
      <c r="AC25" s="67"/>
      <c r="AD25" s="67"/>
      <c r="AE25" s="67"/>
      <c r="AF25" s="67"/>
      <c r="AG25" s="67"/>
      <c r="AH25" s="67"/>
      <c r="AI25" s="67"/>
      <c r="AJ25" s="67"/>
      <c r="AK25" s="67"/>
      <c r="AL25" s="67"/>
      <c r="AM25" s="67"/>
      <c r="AN25" s="67"/>
      <c r="AO25" s="67"/>
      <c r="AP25" s="67"/>
    </row>
    <row r="26" spans="1:42" s="46" customFormat="1" x14ac:dyDescent="0.25">
      <c r="A26" s="188"/>
      <c r="B26" s="197" t="s">
        <v>159</v>
      </c>
      <c r="C26" s="198"/>
      <c r="D26" s="198"/>
      <c r="E26" s="198" t="s">
        <v>124</v>
      </c>
      <c r="F26" s="199"/>
      <c r="G26" s="200"/>
      <c r="H26" s="201"/>
      <c r="I26" s="200">
        <f t="shared" ref="I26" si="3">H26*G26</f>
        <v>0</v>
      </c>
      <c r="J26" s="200"/>
      <c r="K26" s="200"/>
      <c r="L26" s="34"/>
      <c r="M26" s="34"/>
      <c r="N26" s="34"/>
      <c r="O26" s="34"/>
      <c r="P26" s="34"/>
      <c r="Q26" s="34"/>
      <c r="R26" s="34"/>
      <c r="S26" s="34"/>
      <c r="T26" s="34"/>
      <c r="U26" s="34"/>
      <c r="V26" s="34"/>
      <c r="W26" s="34"/>
      <c r="X26" s="34"/>
      <c r="Y26" s="34"/>
      <c r="Z26" s="34"/>
      <c r="AA26" s="34"/>
      <c r="AB26" s="34"/>
      <c r="AC26" s="34"/>
      <c r="AD26" s="34"/>
      <c r="AE26" s="34"/>
      <c r="AF26" s="34"/>
      <c r="AG26" s="34"/>
      <c r="AH26" s="34"/>
      <c r="AI26" s="34"/>
      <c r="AJ26" s="34"/>
      <c r="AK26" s="34"/>
      <c r="AL26" s="34"/>
      <c r="AM26" s="34"/>
      <c r="AN26" s="34"/>
      <c r="AO26" s="34"/>
      <c r="AP26" s="34"/>
    </row>
    <row r="27" spans="1:42" s="34" customFormat="1" x14ac:dyDescent="0.25">
      <c r="A27" s="191" t="s">
        <v>306</v>
      </c>
      <c r="B27" s="192" t="s">
        <v>307</v>
      </c>
      <c r="C27" s="192"/>
      <c r="D27" s="192"/>
      <c r="E27" s="192"/>
      <c r="F27" s="192"/>
      <c r="G27" s="192"/>
      <c r="H27" s="192"/>
      <c r="I27" s="193"/>
      <c r="J27" s="192"/>
      <c r="K27" s="192"/>
      <c r="L27" s="78"/>
    </row>
    <row r="28" spans="1:42" s="34" customFormat="1" x14ac:dyDescent="0.25">
      <c r="A28" s="194" t="s">
        <v>308</v>
      </c>
      <c r="B28" s="195" t="s">
        <v>307</v>
      </c>
      <c r="C28" s="195"/>
      <c r="D28" s="195"/>
      <c r="E28" s="195"/>
      <c r="F28" s="195"/>
      <c r="G28" s="195"/>
      <c r="H28" s="195"/>
      <c r="I28" s="196"/>
      <c r="J28" s="196"/>
      <c r="K28" s="196"/>
      <c r="L28" s="78"/>
    </row>
    <row r="29" spans="1:42" s="34" customFormat="1" x14ac:dyDescent="0.25">
      <c r="A29" s="188"/>
      <c r="B29" s="189" t="s">
        <v>91</v>
      </c>
      <c r="C29" s="189"/>
      <c r="D29" s="189"/>
      <c r="E29" s="189"/>
      <c r="F29" s="189"/>
      <c r="G29" s="189"/>
      <c r="H29" s="189"/>
      <c r="I29" s="243">
        <f>I30+I31</f>
        <v>0</v>
      </c>
      <c r="J29" s="243"/>
      <c r="K29" s="243"/>
      <c r="L29" s="78"/>
    </row>
    <row r="30" spans="1:42" s="34" customFormat="1" x14ac:dyDescent="0.25">
      <c r="A30" s="188"/>
      <c r="B30" s="197" t="s">
        <v>309</v>
      </c>
      <c r="C30" s="198"/>
      <c r="D30" s="198"/>
      <c r="E30" s="198" t="s">
        <v>124</v>
      </c>
      <c r="F30" s="199"/>
      <c r="G30" s="200"/>
      <c r="H30" s="189"/>
      <c r="I30" s="242">
        <f>H30*G30</f>
        <v>0</v>
      </c>
      <c r="J30" s="200"/>
      <c r="K30" s="200"/>
      <c r="L30" s="78"/>
    </row>
    <row r="31" spans="1:42" s="34" customFormat="1" x14ac:dyDescent="0.25">
      <c r="A31" s="188"/>
      <c r="B31" s="197" t="s">
        <v>310</v>
      </c>
      <c r="C31" s="198"/>
      <c r="D31" s="198"/>
      <c r="E31" s="198" t="s">
        <v>124</v>
      </c>
      <c r="F31" s="199"/>
      <c r="G31" s="200"/>
      <c r="H31" s="189"/>
      <c r="I31" s="242">
        <f>H31*G31</f>
        <v>0</v>
      </c>
      <c r="J31" s="200"/>
      <c r="K31" s="200"/>
      <c r="L31" s="78"/>
    </row>
    <row r="32" spans="1:42" s="34" customFormat="1" x14ac:dyDescent="0.25">
      <c r="A32" s="193"/>
      <c r="B32" s="192"/>
      <c r="C32" s="192"/>
      <c r="D32" s="192"/>
      <c r="E32" s="192"/>
      <c r="F32" s="192"/>
      <c r="G32" s="192"/>
      <c r="H32" s="202" t="s">
        <v>297</v>
      </c>
      <c r="I32" s="203">
        <f>I20+I17+I8+I25+I29</f>
        <v>0</v>
      </c>
      <c r="J32" s="203"/>
      <c r="K32" s="203"/>
      <c r="L32" s="78"/>
    </row>
    <row r="33" spans="1:11" s="29" customFormat="1" x14ac:dyDescent="0.25">
      <c r="A33" s="12" t="s">
        <v>65</v>
      </c>
      <c r="B33" s="14"/>
      <c r="C33" s="22"/>
      <c r="D33" s="22"/>
      <c r="E33" s="22"/>
      <c r="F33" s="22"/>
      <c r="G33" s="23"/>
      <c r="H33" s="24"/>
      <c r="I33" s="24" t="b">
        <f>I32='[1]ЛСР 12.07'!I152</f>
        <v>1</v>
      </c>
      <c r="J33" s="14"/>
      <c r="K33" s="14"/>
    </row>
    <row r="34" spans="1:11" s="29" customFormat="1" x14ac:dyDescent="0.25">
      <c r="A34" s="25" t="s">
        <v>66</v>
      </c>
      <c r="B34" s="14"/>
      <c r="C34" s="22"/>
      <c r="D34" s="22"/>
      <c r="E34" s="22"/>
      <c r="F34" s="22"/>
      <c r="G34" s="23"/>
      <c r="H34" s="24"/>
      <c r="I34" s="24"/>
      <c r="J34" s="14"/>
      <c r="K34" s="14"/>
    </row>
    <row r="35" spans="1:11" s="82" customFormat="1" ht="36.75" customHeight="1" x14ac:dyDescent="0.25">
      <c r="A35" s="292" t="s">
        <v>67</v>
      </c>
      <c r="B35" s="292"/>
      <c r="C35" s="292"/>
      <c r="D35" s="292"/>
      <c r="E35" s="292"/>
      <c r="F35" s="292"/>
      <c r="G35" s="292"/>
      <c r="H35" s="292"/>
      <c r="I35" s="292"/>
      <c r="J35" s="11"/>
      <c r="K35" s="11"/>
    </row>
    <row r="36" spans="1:11" s="82" customFormat="1" ht="42" customHeight="1" x14ac:dyDescent="0.25">
      <c r="A36" s="293" t="s">
        <v>68</v>
      </c>
      <c r="B36" s="293"/>
      <c r="C36" s="293"/>
      <c r="D36" s="293"/>
      <c r="E36" s="293"/>
      <c r="F36" s="293"/>
      <c r="G36" s="293"/>
      <c r="H36" s="293"/>
      <c r="I36" s="293"/>
      <c r="J36" s="11"/>
      <c r="K36" s="11"/>
    </row>
    <row r="38" spans="1:11" x14ac:dyDescent="0.25">
      <c r="A38" s="9"/>
      <c r="B38" s="1"/>
      <c r="C38" s="1"/>
      <c r="D38" s="1"/>
      <c r="E38" s="1"/>
      <c r="F38" s="1"/>
      <c r="G38" s="1"/>
      <c r="H38" s="1"/>
      <c r="I38" s="1"/>
    </row>
  </sheetData>
  <mergeCells count="4">
    <mergeCell ref="A1:K1"/>
    <mergeCell ref="B2:I2"/>
    <mergeCell ref="A35:I35"/>
    <mergeCell ref="A36:I36"/>
  </mergeCells>
  <conditionalFormatting sqref="H10 H12 H14">
    <cfRule type="duplicateValues" dxfId="7" priority="2"/>
  </conditionalFormatting>
  <conditionalFormatting sqref="H16:H17">
    <cfRule type="duplicateValues" dxfId="6" priority="10"/>
  </conditionalFormatting>
  <conditionalFormatting sqref="H18">
    <cfRule type="duplicateValues" dxfId="5" priority="5"/>
  </conditionalFormatting>
  <conditionalFormatting sqref="H19:H20">
    <cfRule type="duplicateValues" dxfId="4" priority="9"/>
  </conditionalFormatting>
  <conditionalFormatting sqref="H21:H23">
    <cfRule type="duplicateValues" dxfId="3" priority="6"/>
  </conditionalFormatting>
  <conditionalFormatting sqref="H24:H25">
    <cfRule type="duplicateValues" dxfId="2" priority="8"/>
  </conditionalFormatting>
  <conditionalFormatting sqref="H26">
    <cfRule type="duplicateValues" dxfId="1" priority="4"/>
  </conditionalFormatting>
  <conditionalFormatting sqref="H27:H1048576 H1:H9 H11 H13 H15">
    <cfRule type="duplicateValues" dxfId="0" priority="11"/>
  </conditionalFormatting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DE36C3-A8CB-4044-838F-557EE9C7BD12}">
  <dimension ref="A1:AP131"/>
  <sheetViews>
    <sheetView zoomScale="70" zoomScaleNormal="70" workbookViewId="0">
      <selection activeCell="D44" sqref="D44"/>
    </sheetView>
  </sheetViews>
  <sheetFormatPr defaultColWidth="9.140625" defaultRowHeight="15.75" x14ac:dyDescent="0.25"/>
  <cols>
    <col min="1" max="1" width="14.85546875" style="2" customWidth="1"/>
    <col min="2" max="2" width="65.42578125" style="9" customWidth="1"/>
    <col min="3" max="3" width="18" style="2" customWidth="1"/>
    <col min="4" max="4" width="49.42578125" style="2" customWidth="1"/>
    <col min="5" max="5" width="12.5703125" style="2" customWidth="1"/>
    <col min="6" max="6" width="21" style="2" customWidth="1"/>
    <col min="7" max="7" width="16.7109375" style="2" customWidth="1"/>
    <col min="8" max="8" width="13.7109375" style="3" customWidth="1"/>
    <col min="9" max="9" width="18.140625" style="3" customWidth="1"/>
    <col min="10" max="11" width="15.7109375" style="1" customWidth="1"/>
    <col min="12" max="12" width="24.5703125" style="44" bestFit="1" customWidth="1"/>
    <col min="13" max="13" width="15" style="44" customWidth="1"/>
    <col min="14" max="16384" width="9.140625" style="44"/>
  </cols>
  <sheetData>
    <row r="1" spans="1:42" s="56" customFormat="1" x14ac:dyDescent="0.25">
      <c r="A1" s="204"/>
      <c r="B1" s="205"/>
      <c r="C1" s="17"/>
      <c r="D1" s="17"/>
      <c r="E1" s="17"/>
      <c r="F1" s="16"/>
      <c r="G1" s="206"/>
      <c r="H1" s="16"/>
      <c r="I1" s="207"/>
      <c r="J1" s="17"/>
      <c r="K1" s="17"/>
      <c r="L1" s="29"/>
      <c r="M1" s="29"/>
      <c r="N1" s="29"/>
      <c r="O1" s="29"/>
      <c r="P1" s="29"/>
      <c r="Q1" s="29"/>
      <c r="R1" s="29"/>
      <c r="S1" s="29"/>
      <c r="T1" s="29"/>
      <c r="U1" s="29"/>
      <c r="V1" s="29"/>
      <c r="W1" s="29"/>
      <c r="X1" s="29"/>
      <c r="Y1" s="29"/>
      <c r="Z1" s="29"/>
      <c r="AA1" s="29"/>
      <c r="AB1" s="29"/>
      <c r="AC1" s="29"/>
      <c r="AD1" s="29"/>
      <c r="AE1" s="29"/>
      <c r="AF1" s="29"/>
      <c r="AG1" s="29"/>
      <c r="AH1" s="29"/>
      <c r="AI1" s="29"/>
      <c r="AJ1" s="29"/>
      <c r="AK1" s="29"/>
      <c r="AL1" s="29"/>
      <c r="AM1" s="29"/>
      <c r="AN1" s="29"/>
      <c r="AO1" s="29"/>
      <c r="AP1" s="29"/>
    </row>
    <row r="2" spans="1:42" s="56" customFormat="1" x14ac:dyDescent="0.25">
      <c r="A2" s="304"/>
      <c r="B2" s="304"/>
      <c r="C2" s="304"/>
      <c r="D2" s="304"/>
      <c r="E2" s="304"/>
      <c r="F2" s="304"/>
      <c r="G2" s="304"/>
      <c r="H2" s="304"/>
      <c r="I2" s="304"/>
      <c r="J2" s="304"/>
      <c r="K2" s="304"/>
      <c r="L2" s="29"/>
      <c r="M2" s="29"/>
      <c r="N2" s="29"/>
      <c r="O2" s="29"/>
      <c r="P2" s="29"/>
      <c r="Q2" s="29"/>
      <c r="R2" s="29"/>
      <c r="S2" s="29"/>
      <c r="T2" s="29"/>
      <c r="U2" s="29"/>
      <c r="V2" s="29"/>
      <c r="W2" s="29"/>
      <c r="X2" s="29"/>
      <c r="Y2" s="29"/>
      <c r="Z2" s="29"/>
      <c r="AA2" s="29"/>
      <c r="AB2" s="29"/>
      <c r="AC2" s="29"/>
      <c r="AD2" s="29"/>
      <c r="AE2" s="29"/>
      <c r="AF2" s="29"/>
      <c r="AG2" s="29"/>
      <c r="AH2" s="29"/>
      <c r="AI2" s="29"/>
      <c r="AJ2" s="29"/>
      <c r="AK2" s="29"/>
      <c r="AL2" s="29"/>
      <c r="AM2" s="29"/>
      <c r="AN2" s="29"/>
      <c r="AO2" s="29"/>
      <c r="AP2" s="29"/>
    </row>
    <row r="3" spans="1:42" s="46" customFormat="1" ht="15.75" customHeight="1" x14ac:dyDescent="0.25">
      <c r="A3" s="175"/>
      <c r="B3" s="316"/>
      <c r="C3" s="316"/>
      <c r="D3" s="316"/>
      <c r="E3" s="316"/>
      <c r="F3" s="316"/>
      <c r="G3" s="316"/>
      <c r="H3" s="316"/>
      <c r="I3" s="316"/>
      <c r="J3" s="176"/>
      <c r="K3" s="177"/>
      <c r="L3" s="34"/>
      <c r="M3" s="34"/>
      <c r="N3" s="34"/>
      <c r="O3" s="34"/>
      <c r="P3" s="34"/>
      <c r="Q3" s="34"/>
      <c r="R3" s="34"/>
      <c r="S3" s="34"/>
      <c r="T3" s="34"/>
      <c r="U3" s="34"/>
      <c r="V3" s="34"/>
      <c r="W3" s="34"/>
      <c r="X3" s="34"/>
      <c r="Y3" s="34"/>
      <c r="Z3" s="34"/>
      <c r="AA3" s="34"/>
      <c r="AB3" s="34"/>
      <c r="AC3" s="34"/>
      <c r="AD3" s="34"/>
      <c r="AE3" s="34"/>
      <c r="AF3" s="34"/>
      <c r="AG3" s="34"/>
      <c r="AH3" s="34"/>
      <c r="AI3" s="34"/>
      <c r="AJ3" s="34"/>
      <c r="AK3" s="34"/>
      <c r="AL3" s="34"/>
      <c r="AM3" s="34"/>
      <c r="AN3" s="34"/>
      <c r="AO3" s="34"/>
      <c r="AP3" s="34"/>
    </row>
    <row r="4" spans="1:42" s="46" customFormat="1" ht="15.75" customHeight="1" x14ac:dyDescent="0.25">
      <c r="A4" s="175"/>
      <c r="B4" s="174"/>
      <c r="C4" s="174"/>
      <c r="D4" s="174"/>
      <c r="E4" s="174"/>
      <c r="F4" s="174"/>
      <c r="G4" s="174"/>
      <c r="H4" s="176"/>
      <c r="I4" s="178"/>
      <c r="J4" s="176"/>
      <c r="K4" s="177"/>
      <c r="L4" s="34"/>
      <c r="M4" s="34"/>
      <c r="N4" s="34"/>
      <c r="O4" s="34"/>
      <c r="P4" s="34"/>
      <c r="Q4" s="34"/>
      <c r="R4" s="34"/>
      <c r="S4" s="34"/>
      <c r="T4" s="34"/>
      <c r="U4" s="34"/>
      <c r="V4" s="34"/>
      <c r="W4" s="34"/>
      <c r="X4" s="34"/>
      <c r="Y4" s="34"/>
      <c r="Z4" s="34"/>
      <c r="AA4" s="34"/>
      <c r="AB4" s="34"/>
      <c r="AC4" s="34"/>
      <c r="AD4" s="34"/>
      <c r="AE4" s="34"/>
      <c r="AF4" s="34"/>
      <c r="AG4" s="34"/>
      <c r="AH4" s="34"/>
      <c r="AI4" s="34"/>
      <c r="AJ4" s="34"/>
      <c r="AK4" s="34"/>
      <c r="AL4" s="34"/>
      <c r="AM4" s="34"/>
      <c r="AN4" s="34"/>
      <c r="AO4" s="34"/>
      <c r="AP4" s="34"/>
    </row>
    <row r="5" spans="1:42" s="68" customFormat="1" ht="25.5" x14ac:dyDescent="0.25">
      <c r="A5" s="179" t="s">
        <v>0</v>
      </c>
      <c r="B5" s="180" t="s">
        <v>1</v>
      </c>
      <c r="C5" s="180" t="s">
        <v>79</v>
      </c>
      <c r="D5" s="180" t="s">
        <v>80</v>
      </c>
      <c r="E5" s="181" t="s">
        <v>81</v>
      </c>
      <c r="F5" s="182" t="s">
        <v>83</v>
      </c>
      <c r="G5" s="183" t="s">
        <v>84</v>
      </c>
      <c r="H5" s="184" t="s">
        <v>85</v>
      </c>
      <c r="I5" s="184" t="s">
        <v>86</v>
      </c>
      <c r="J5" s="184" t="s">
        <v>87</v>
      </c>
      <c r="K5" s="184" t="s">
        <v>88</v>
      </c>
      <c r="L5" s="67"/>
      <c r="M5" s="67"/>
      <c r="N5" s="67"/>
      <c r="O5" s="67"/>
      <c r="P5" s="67"/>
      <c r="Q5" s="67"/>
      <c r="R5" s="67"/>
      <c r="S5" s="67"/>
      <c r="T5" s="67"/>
      <c r="U5" s="67"/>
      <c r="V5" s="67"/>
      <c r="W5" s="67"/>
      <c r="X5" s="67"/>
      <c r="Y5" s="67"/>
      <c r="Z5" s="67"/>
      <c r="AA5" s="67"/>
      <c r="AB5" s="67"/>
      <c r="AC5" s="67"/>
      <c r="AD5" s="67"/>
      <c r="AE5" s="67"/>
      <c r="AF5" s="67"/>
      <c r="AG5" s="67"/>
      <c r="AH5" s="67"/>
      <c r="AI5" s="67"/>
      <c r="AJ5" s="67"/>
      <c r="AK5" s="67"/>
      <c r="AL5" s="67"/>
      <c r="AM5" s="67"/>
      <c r="AN5" s="67"/>
      <c r="AO5" s="67"/>
      <c r="AP5" s="67"/>
    </row>
    <row r="6" spans="1:42" s="68" customFormat="1" x14ac:dyDescent="0.25">
      <c r="A6" s="185" t="s">
        <v>89</v>
      </c>
      <c r="B6" s="186" t="s">
        <v>90</v>
      </c>
      <c r="C6" s="186"/>
      <c r="D6" s="186"/>
      <c r="E6" s="186"/>
      <c r="F6" s="186"/>
      <c r="G6" s="186"/>
      <c r="H6" s="186"/>
      <c r="I6" s="187"/>
      <c r="J6" s="187"/>
      <c r="K6" s="187"/>
      <c r="L6" s="67"/>
      <c r="M6" s="67"/>
      <c r="N6" s="67"/>
      <c r="O6" s="67"/>
      <c r="P6" s="67"/>
      <c r="Q6" s="67"/>
      <c r="R6" s="67"/>
      <c r="S6" s="67"/>
      <c r="T6" s="67"/>
      <c r="U6" s="67"/>
      <c r="V6" s="67"/>
      <c r="W6" s="67"/>
      <c r="X6" s="67"/>
      <c r="Y6" s="67"/>
      <c r="Z6" s="67"/>
      <c r="AA6" s="67"/>
      <c r="AB6" s="67"/>
      <c r="AC6" s="67"/>
      <c r="AD6" s="67"/>
      <c r="AE6" s="67"/>
      <c r="AF6" s="67"/>
      <c r="AG6" s="67"/>
      <c r="AH6" s="67"/>
      <c r="AI6" s="67"/>
      <c r="AJ6" s="67"/>
      <c r="AK6" s="67"/>
      <c r="AL6" s="67"/>
      <c r="AM6" s="67"/>
      <c r="AN6" s="67"/>
      <c r="AO6" s="67"/>
      <c r="AP6" s="67"/>
    </row>
    <row r="7" spans="1:42" s="68" customFormat="1" x14ac:dyDescent="0.25">
      <c r="A7" s="188" t="s">
        <v>93</v>
      </c>
      <c r="B7" s="189" t="s">
        <v>92</v>
      </c>
      <c r="C7" s="189"/>
      <c r="D7" s="189"/>
      <c r="E7" s="189"/>
      <c r="F7" s="189"/>
      <c r="G7" s="189"/>
      <c r="H7" s="189"/>
      <c r="I7" s="190"/>
      <c r="J7" s="190"/>
      <c r="K7" s="190"/>
      <c r="L7" s="67"/>
      <c r="M7" s="67"/>
      <c r="N7" s="67"/>
      <c r="O7" s="67"/>
      <c r="P7" s="67"/>
      <c r="Q7" s="67"/>
      <c r="R7" s="67"/>
      <c r="S7" s="67"/>
      <c r="T7" s="67"/>
      <c r="U7" s="67"/>
      <c r="V7" s="67"/>
      <c r="W7" s="67"/>
      <c r="X7" s="67"/>
      <c r="Y7" s="67"/>
      <c r="Z7" s="67"/>
      <c r="AA7" s="67"/>
      <c r="AB7" s="67"/>
      <c r="AC7" s="67"/>
      <c r="AD7" s="67"/>
      <c r="AE7" s="67"/>
      <c r="AF7" s="67"/>
      <c r="AG7" s="67"/>
      <c r="AH7" s="67"/>
      <c r="AI7" s="67"/>
      <c r="AJ7" s="67"/>
      <c r="AK7" s="67"/>
      <c r="AL7" s="67"/>
      <c r="AM7" s="67"/>
      <c r="AN7" s="67"/>
      <c r="AO7" s="67"/>
      <c r="AP7" s="67"/>
    </row>
    <row r="8" spans="1:42" s="68" customFormat="1" x14ac:dyDescent="0.25">
      <c r="A8" s="191" t="s">
        <v>94</v>
      </c>
      <c r="B8" s="192" t="s">
        <v>103</v>
      </c>
      <c r="C8" s="192"/>
      <c r="D8" s="192"/>
      <c r="E8" s="192"/>
      <c r="F8" s="192"/>
      <c r="G8" s="192"/>
      <c r="H8" s="192"/>
      <c r="I8" s="193"/>
      <c r="J8" s="192"/>
      <c r="K8" s="192"/>
      <c r="L8" s="67"/>
      <c r="M8" s="67"/>
      <c r="N8" s="67"/>
      <c r="O8" s="67"/>
      <c r="P8" s="67"/>
      <c r="Q8" s="67"/>
      <c r="R8" s="67"/>
      <c r="S8" s="67"/>
      <c r="T8" s="67"/>
      <c r="U8" s="67"/>
      <c r="V8" s="67"/>
      <c r="W8" s="67"/>
      <c r="X8" s="67"/>
      <c r="Y8" s="67"/>
      <c r="Z8" s="67"/>
      <c r="AA8" s="67"/>
      <c r="AB8" s="67"/>
      <c r="AC8" s="67"/>
      <c r="AD8" s="67"/>
      <c r="AE8" s="67"/>
      <c r="AF8" s="67"/>
      <c r="AG8" s="67"/>
      <c r="AH8" s="67"/>
      <c r="AI8" s="67"/>
      <c r="AJ8" s="67"/>
      <c r="AK8" s="67"/>
      <c r="AL8" s="67"/>
      <c r="AM8" s="67"/>
      <c r="AN8" s="67"/>
      <c r="AO8" s="67"/>
      <c r="AP8" s="67"/>
    </row>
    <row r="9" spans="1:42" s="68" customFormat="1" x14ac:dyDescent="0.25">
      <c r="A9" s="194" t="s">
        <v>95</v>
      </c>
      <c r="B9" s="195" t="s">
        <v>103</v>
      </c>
      <c r="C9" s="195"/>
      <c r="D9" s="195"/>
      <c r="E9" s="195"/>
      <c r="F9" s="195"/>
      <c r="G9" s="195"/>
      <c r="H9" s="195"/>
      <c r="I9" s="196"/>
      <c r="J9" s="195"/>
      <c r="K9" s="195"/>
      <c r="L9" s="67"/>
      <c r="M9" s="67"/>
      <c r="N9" s="67"/>
      <c r="O9" s="67"/>
      <c r="P9" s="67"/>
      <c r="Q9" s="67"/>
      <c r="R9" s="67"/>
      <c r="S9" s="67"/>
      <c r="T9" s="67"/>
      <c r="U9" s="67"/>
      <c r="V9" s="67"/>
      <c r="W9" s="67"/>
      <c r="X9" s="67"/>
      <c r="Y9" s="67"/>
      <c r="Z9" s="67"/>
      <c r="AA9" s="67"/>
      <c r="AB9" s="67"/>
      <c r="AC9" s="67"/>
      <c r="AD9" s="67"/>
      <c r="AE9" s="67"/>
      <c r="AF9" s="67"/>
      <c r="AG9" s="67"/>
      <c r="AH9" s="67"/>
      <c r="AI9" s="67"/>
      <c r="AJ9" s="67"/>
      <c r="AK9" s="67"/>
      <c r="AL9" s="67"/>
      <c r="AM9" s="67"/>
      <c r="AN9" s="67"/>
      <c r="AO9" s="67"/>
      <c r="AP9" s="67"/>
    </row>
    <row r="10" spans="1:42" s="47" customFormat="1" x14ac:dyDescent="0.25">
      <c r="A10" s="208"/>
      <c r="B10" s="209" t="s">
        <v>12</v>
      </c>
      <c r="C10" s="209"/>
      <c r="D10" s="209"/>
      <c r="E10" s="209"/>
      <c r="F10" s="209"/>
      <c r="G10" s="210"/>
      <c r="H10" s="210"/>
      <c r="I10" s="211">
        <f>SUM(I11:I16)</f>
        <v>0</v>
      </c>
      <c r="J10" s="212"/>
      <c r="K10" s="212"/>
      <c r="L10" s="78"/>
      <c r="M10" s="78"/>
      <c r="N10" s="78"/>
      <c r="O10" s="78"/>
      <c r="P10" s="78"/>
      <c r="Q10" s="78"/>
      <c r="R10" s="78"/>
      <c r="S10" s="78"/>
      <c r="T10" s="78"/>
      <c r="U10" s="78"/>
      <c r="V10" s="78"/>
      <c r="W10" s="78"/>
      <c r="X10" s="78"/>
      <c r="Y10" s="78"/>
      <c r="Z10" s="78"/>
      <c r="AA10" s="78"/>
      <c r="AB10" s="78"/>
      <c r="AC10" s="78"/>
      <c r="AD10" s="78"/>
      <c r="AE10" s="78"/>
      <c r="AF10" s="78"/>
      <c r="AG10" s="78"/>
      <c r="AH10" s="78"/>
      <c r="AI10" s="78"/>
      <c r="AJ10" s="78"/>
      <c r="AK10" s="78"/>
      <c r="AL10" s="78"/>
      <c r="AM10" s="78"/>
      <c r="AN10" s="78"/>
      <c r="AO10" s="78"/>
      <c r="AP10" s="78"/>
    </row>
    <row r="11" spans="1:42" s="46" customFormat="1" x14ac:dyDescent="0.25">
      <c r="A11" s="179"/>
      <c r="B11" s="213" t="s">
        <v>104</v>
      </c>
      <c r="C11" s="214"/>
      <c r="D11" s="214" t="s">
        <v>252</v>
      </c>
      <c r="E11" s="214" t="s">
        <v>102</v>
      </c>
      <c r="F11" s="215"/>
      <c r="G11" s="216"/>
      <c r="H11" s="216"/>
      <c r="I11" s="217">
        <f>H11*G11</f>
        <v>0</v>
      </c>
      <c r="J11" s="217"/>
      <c r="K11" s="217"/>
      <c r="L11" s="34"/>
      <c r="M11" s="34"/>
      <c r="N11" s="34"/>
      <c r="O11" s="34"/>
      <c r="P11" s="34"/>
      <c r="Q11" s="34"/>
      <c r="R11" s="34"/>
      <c r="S11" s="34"/>
      <c r="T11" s="34"/>
      <c r="U11" s="34"/>
      <c r="V11" s="34"/>
      <c r="W11" s="34"/>
      <c r="X11" s="34"/>
      <c r="Y11" s="34"/>
      <c r="Z11" s="34"/>
      <c r="AA11" s="34"/>
      <c r="AB11" s="34"/>
      <c r="AC11" s="34"/>
      <c r="AD11" s="34"/>
      <c r="AE11" s="34"/>
      <c r="AF11" s="34"/>
      <c r="AG11" s="34"/>
      <c r="AH11" s="34"/>
      <c r="AI11" s="34"/>
      <c r="AJ11" s="34"/>
      <c r="AK11" s="34"/>
      <c r="AL11" s="34"/>
      <c r="AM11" s="34"/>
      <c r="AN11" s="34"/>
      <c r="AO11" s="34"/>
      <c r="AP11" s="34"/>
    </row>
    <row r="12" spans="1:42" s="46" customFormat="1" x14ac:dyDescent="0.25">
      <c r="A12" s="179"/>
      <c r="B12" s="213" t="s">
        <v>105</v>
      </c>
      <c r="C12" s="214"/>
      <c r="D12" s="214" t="s">
        <v>253</v>
      </c>
      <c r="E12" s="214" t="s">
        <v>102</v>
      </c>
      <c r="F12" s="215"/>
      <c r="G12" s="216"/>
      <c r="H12" s="216"/>
      <c r="I12" s="217">
        <f t="shared" ref="I12:I16" si="0">H12*G12</f>
        <v>0</v>
      </c>
      <c r="J12" s="217"/>
      <c r="K12" s="217"/>
      <c r="L12" s="34"/>
      <c r="M12" s="34"/>
      <c r="N12" s="34"/>
      <c r="O12" s="34"/>
      <c r="P12" s="34"/>
      <c r="Q12" s="34"/>
      <c r="R12" s="34"/>
      <c r="S12" s="34"/>
      <c r="T12" s="34"/>
      <c r="U12" s="34"/>
      <c r="V12" s="34"/>
      <c r="W12" s="34"/>
      <c r="X12" s="34"/>
      <c r="Y12" s="34"/>
      <c r="Z12" s="34"/>
      <c r="AA12" s="34"/>
      <c r="AB12" s="34"/>
      <c r="AC12" s="34"/>
      <c r="AD12" s="34"/>
      <c r="AE12" s="34"/>
      <c r="AF12" s="34"/>
      <c r="AG12" s="34"/>
      <c r="AH12" s="34"/>
      <c r="AI12" s="34"/>
      <c r="AJ12" s="34"/>
      <c r="AK12" s="34"/>
      <c r="AL12" s="34"/>
      <c r="AM12" s="34"/>
      <c r="AN12" s="34"/>
      <c r="AO12" s="34"/>
      <c r="AP12" s="34"/>
    </row>
    <row r="13" spans="1:42" s="46" customFormat="1" x14ac:dyDescent="0.25">
      <c r="A13" s="179"/>
      <c r="B13" s="213" t="s">
        <v>106</v>
      </c>
      <c r="C13" s="214"/>
      <c r="D13" s="214" t="s">
        <v>240</v>
      </c>
      <c r="E13" s="214" t="s">
        <v>102</v>
      </c>
      <c r="F13" s="215"/>
      <c r="G13" s="216"/>
      <c r="H13" s="216"/>
      <c r="I13" s="217">
        <f t="shared" si="0"/>
        <v>0</v>
      </c>
      <c r="J13" s="217"/>
      <c r="K13" s="217"/>
      <c r="L13" s="34"/>
      <c r="M13" s="34"/>
      <c r="N13" s="34"/>
      <c r="O13" s="34"/>
      <c r="P13" s="34"/>
      <c r="Q13" s="34"/>
      <c r="R13" s="34"/>
      <c r="S13" s="34"/>
      <c r="T13" s="34"/>
      <c r="U13" s="34"/>
      <c r="V13" s="34"/>
      <c r="W13" s="34"/>
      <c r="X13" s="34"/>
      <c r="Y13" s="34"/>
      <c r="Z13" s="34"/>
      <c r="AA13" s="34"/>
      <c r="AB13" s="34"/>
      <c r="AC13" s="34"/>
      <c r="AD13" s="34"/>
      <c r="AE13" s="34"/>
      <c r="AF13" s="34"/>
      <c r="AG13" s="34"/>
      <c r="AH13" s="34"/>
      <c r="AI13" s="34"/>
      <c r="AJ13" s="34"/>
      <c r="AK13" s="34"/>
      <c r="AL13" s="34"/>
      <c r="AM13" s="34"/>
      <c r="AN13" s="34"/>
      <c r="AO13" s="34"/>
      <c r="AP13" s="34"/>
    </row>
    <row r="14" spans="1:42" s="46" customFormat="1" x14ac:dyDescent="0.25">
      <c r="A14" s="179"/>
      <c r="B14" s="213" t="s">
        <v>107</v>
      </c>
      <c r="C14" s="214"/>
      <c r="D14" s="214" t="s">
        <v>254</v>
      </c>
      <c r="E14" s="214" t="s">
        <v>102</v>
      </c>
      <c r="F14" s="215"/>
      <c r="G14" s="216"/>
      <c r="H14" s="216"/>
      <c r="I14" s="217">
        <f t="shared" si="0"/>
        <v>0</v>
      </c>
      <c r="J14" s="217"/>
      <c r="K14" s="217"/>
      <c r="L14" s="34"/>
      <c r="M14" s="34"/>
      <c r="N14" s="34"/>
      <c r="O14" s="34"/>
      <c r="P14" s="34"/>
      <c r="Q14" s="34"/>
      <c r="R14" s="34"/>
      <c r="S14" s="34"/>
      <c r="T14" s="34"/>
      <c r="U14" s="34"/>
      <c r="V14" s="34"/>
      <c r="W14" s="34"/>
      <c r="X14" s="34"/>
      <c r="Y14" s="34"/>
      <c r="Z14" s="34"/>
      <c r="AA14" s="34"/>
      <c r="AB14" s="34"/>
      <c r="AC14" s="34"/>
      <c r="AD14" s="34"/>
      <c r="AE14" s="34"/>
      <c r="AF14" s="34"/>
      <c r="AG14" s="34"/>
      <c r="AH14" s="34"/>
      <c r="AI14" s="34"/>
      <c r="AJ14" s="34"/>
      <c r="AK14" s="34"/>
      <c r="AL14" s="34"/>
      <c r="AM14" s="34"/>
      <c r="AN14" s="34"/>
      <c r="AO14" s="34"/>
      <c r="AP14" s="34"/>
    </row>
    <row r="15" spans="1:42" s="46" customFormat="1" x14ac:dyDescent="0.25">
      <c r="A15" s="179"/>
      <c r="B15" s="213" t="s">
        <v>108</v>
      </c>
      <c r="C15" s="214"/>
      <c r="D15" s="214" t="s">
        <v>255</v>
      </c>
      <c r="E15" s="214" t="s">
        <v>102</v>
      </c>
      <c r="F15" s="215"/>
      <c r="G15" s="216"/>
      <c r="H15" s="216"/>
      <c r="I15" s="217">
        <f t="shared" si="0"/>
        <v>0</v>
      </c>
      <c r="J15" s="217"/>
      <c r="K15" s="217"/>
      <c r="L15" s="34"/>
      <c r="M15" s="34"/>
      <c r="N15" s="34"/>
      <c r="O15" s="34"/>
      <c r="P15" s="34"/>
      <c r="Q15" s="34"/>
      <c r="R15" s="34"/>
      <c r="S15" s="34"/>
      <c r="T15" s="34"/>
      <c r="U15" s="34"/>
      <c r="V15" s="34"/>
      <c r="W15" s="34"/>
      <c r="X15" s="34"/>
      <c r="Y15" s="34"/>
      <c r="Z15" s="34"/>
      <c r="AA15" s="34"/>
      <c r="AB15" s="34"/>
      <c r="AC15" s="34"/>
      <c r="AD15" s="34"/>
      <c r="AE15" s="34"/>
      <c r="AF15" s="34"/>
      <c r="AG15" s="34"/>
      <c r="AH15" s="34"/>
      <c r="AI15" s="34"/>
      <c r="AJ15" s="34"/>
      <c r="AK15" s="34"/>
      <c r="AL15" s="34"/>
      <c r="AM15" s="34"/>
      <c r="AN15" s="34"/>
      <c r="AO15" s="34"/>
      <c r="AP15" s="34"/>
    </row>
    <row r="16" spans="1:42" s="46" customFormat="1" x14ac:dyDescent="0.25">
      <c r="A16" s="179"/>
      <c r="B16" s="213" t="s">
        <v>109</v>
      </c>
      <c r="C16" s="214"/>
      <c r="D16" s="214" t="s">
        <v>256</v>
      </c>
      <c r="E16" s="214" t="s">
        <v>102</v>
      </c>
      <c r="F16" s="215"/>
      <c r="G16" s="216"/>
      <c r="H16" s="216"/>
      <c r="I16" s="217">
        <f t="shared" si="0"/>
        <v>0</v>
      </c>
      <c r="J16" s="217"/>
      <c r="K16" s="217"/>
      <c r="L16" s="34"/>
      <c r="M16" s="34"/>
      <c r="N16" s="34"/>
      <c r="O16" s="34"/>
      <c r="P16" s="34"/>
      <c r="Q16" s="34"/>
      <c r="R16" s="34"/>
      <c r="S16" s="34"/>
      <c r="T16" s="34"/>
      <c r="U16" s="34"/>
      <c r="V16" s="34"/>
      <c r="W16" s="34"/>
      <c r="X16" s="34"/>
      <c r="Y16" s="34"/>
      <c r="Z16" s="34"/>
      <c r="AA16" s="34"/>
      <c r="AB16" s="34"/>
      <c r="AC16" s="34"/>
      <c r="AD16" s="34"/>
      <c r="AE16" s="34"/>
      <c r="AF16" s="34"/>
      <c r="AG16" s="34"/>
      <c r="AH16" s="34"/>
      <c r="AI16" s="34"/>
      <c r="AJ16" s="34"/>
      <c r="AK16" s="34"/>
      <c r="AL16" s="34"/>
      <c r="AM16" s="34"/>
      <c r="AN16" s="34"/>
      <c r="AO16" s="34"/>
      <c r="AP16" s="34"/>
    </row>
    <row r="17" spans="1:42" s="68" customFormat="1" x14ac:dyDescent="0.25">
      <c r="A17" s="191" t="s">
        <v>153</v>
      </c>
      <c r="B17" s="192" t="s">
        <v>110</v>
      </c>
      <c r="C17" s="192"/>
      <c r="D17" s="192"/>
      <c r="E17" s="192"/>
      <c r="F17" s="192"/>
      <c r="G17" s="192"/>
      <c r="H17" s="192"/>
      <c r="I17" s="193"/>
      <c r="J17" s="192"/>
      <c r="K17" s="192"/>
      <c r="L17" s="67"/>
      <c r="M17" s="67"/>
      <c r="N17" s="67"/>
      <c r="O17" s="67"/>
      <c r="P17" s="67"/>
      <c r="Q17" s="67"/>
      <c r="R17" s="67"/>
      <c r="S17" s="67"/>
      <c r="T17" s="67"/>
      <c r="U17" s="67"/>
      <c r="V17" s="67"/>
      <c r="W17" s="67"/>
      <c r="X17" s="67"/>
      <c r="Y17" s="67"/>
      <c r="Z17" s="67"/>
      <c r="AA17" s="67"/>
      <c r="AB17" s="67"/>
      <c r="AC17" s="67"/>
      <c r="AD17" s="67"/>
      <c r="AE17" s="67"/>
      <c r="AF17" s="67"/>
      <c r="AG17" s="67"/>
      <c r="AH17" s="67"/>
      <c r="AI17" s="67"/>
      <c r="AJ17" s="67"/>
      <c r="AK17" s="67"/>
      <c r="AL17" s="67"/>
      <c r="AM17" s="67"/>
      <c r="AN17" s="67"/>
      <c r="AO17" s="67"/>
      <c r="AP17" s="67"/>
    </row>
    <row r="18" spans="1:42" s="68" customFormat="1" x14ac:dyDescent="0.25">
      <c r="A18" s="194" t="s">
        <v>154</v>
      </c>
      <c r="B18" s="195" t="s">
        <v>110</v>
      </c>
      <c r="C18" s="195"/>
      <c r="D18" s="195"/>
      <c r="E18" s="195"/>
      <c r="F18" s="195"/>
      <c r="G18" s="195"/>
      <c r="H18" s="195"/>
      <c r="I18" s="196"/>
      <c r="J18" s="195"/>
      <c r="K18" s="195"/>
      <c r="L18" s="67"/>
      <c r="M18" s="67"/>
      <c r="N18" s="67"/>
      <c r="O18" s="67"/>
      <c r="P18" s="67"/>
      <c r="Q18" s="67"/>
      <c r="R18" s="67"/>
      <c r="S18" s="67"/>
      <c r="T18" s="67"/>
      <c r="U18" s="67"/>
      <c r="V18" s="67"/>
      <c r="W18" s="67"/>
      <c r="X18" s="67"/>
      <c r="Y18" s="67"/>
      <c r="Z18" s="67"/>
      <c r="AA18" s="67"/>
      <c r="AB18" s="67"/>
      <c r="AC18" s="67"/>
      <c r="AD18" s="67"/>
      <c r="AE18" s="67"/>
      <c r="AF18" s="67"/>
      <c r="AG18" s="67"/>
      <c r="AH18" s="67"/>
      <c r="AI18" s="67"/>
      <c r="AJ18" s="67"/>
      <c r="AK18" s="67"/>
      <c r="AL18" s="67"/>
      <c r="AM18" s="67"/>
      <c r="AN18" s="67"/>
      <c r="AO18" s="67"/>
      <c r="AP18" s="67"/>
    </row>
    <row r="19" spans="1:42" s="47" customFormat="1" x14ac:dyDescent="0.25">
      <c r="A19" s="208"/>
      <c r="B19" s="209" t="s">
        <v>12</v>
      </c>
      <c r="C19" s="209"/>
      <c r="D19" s="209"/>
      <c r="E19" s="209"/>
      <c r="F19" s="209"/>
      <c r="G19" s="210"/>
      <c r="H19" s="218"/>
      <c r="I19" s="211">
        <f>SUM(I20:I65)</f>
        <v>0</v>
      </c>
      <c r="J19" s="212"/>
      <c r="K19" s="212"/>
      <c r="L19" s="67"/>
      <c r="M19" s="78"/>
      <c r="N19" s="78"/>
      <c r="O19" s="78"/>
      <c r="P19" s="78"/>
      <c r="Q19" s="78"/>
      <c r="R19" s="78"/>
      <c r="S19" s="78"/>
      <c r="T19" s="78"/>
      <c r="U19" s="78"/>
      <c r="V19" s="78"/>
      <c r="W19" s="78"/>
      <c r="X19" s="78"/>
      <c r="Y19" s="78"/>
      <c r="Z19" s="78"/>
      <c r="AA19" s="78"/>
      <c r="AB19" s="78"/>
      <c r="AC19" s="78"/>
      <c r="AD19" s="78"/>
      <c r="AE19" s="78"/>
      <c r="AF19" s="78"/>
      <c r="AG19" s="78"/>
      <c r="AH19" s="78"/>
      <c r="AI19" s="78"/>
      <c r="AJ19" s="78"/>
      <c r="AK19" s="78"/>
      <c r="AL19" s="78"/>
      <c r="AM19" s="78"/>
      <c r="AN19" s="78"/>
      <c r="AO19" s="78"/>
      <c r="AP19" s="78"/>
    </row>
    <row r="20" spans="1:42" s="47" customFormat="1" x14ac:dyDescent="0.25">
      <c r="A20" s="219"/>
      <c r="B20" s="220" t="s">
        <v>163</v>
      </c>
      <c r="C20" s="139"/>
      <c r="D20" s="139" t="s">
        <v>162</v>
      </c>
      <c r="E20" s="139" t="s">
        <v>6</v>
      </c>
      <c r="F20" s="139"/>
      <c r="G20" s="221"/>
      <c r="H20" s="222"/>
      <c r="I20" s="223">
        <f>G20*H20</f>
        <v>0</v>
      </c>
      <c r="J20" s="224"/>
      <c r="K20" s="224"/>
    </row>
    <row r="21" spans="1:42" s="47" customFormat="1" ht="18.75" customHeight="1" x14ac:dyDescent="0.25">
      <c r="A21" s="219"/>
      <c r="B21" s="220" t="s">
        <v>165</v>
      </c>
      <c r="C21" s="139"/>
      <c r="D21" s="139" t="s">
        <v>166</v>
      </c>
      <c r="E21" s="139" t="s">
        <v>6</v>
      </c>
      <c r="F21" s="139"/>
      <c r="G21" s="221"/>
      <c r="H21" s="222"/>
      <c r="I21" s="223">
        <f t="shared" ref="I21:I66" si="1">G21*H21</f>
        <v>0</v>
      </c>
      <c r="J21" s="224"/>
      <c r="K21" s="224"/>
    </row>
    <row r="22" spans="1:42" s="47" customFormat="1" x14ac:dyDescent="0.25">
      <c r="A22" s="219"/>
      <c r="B22" s="225" t="s">
        <v>113</v>
      </c>
      <c r="C22" s="139"/>
      <c r="D22" s="139" t="s">
        <v>167</v>
      </c>
      <c r="E22" s="139" t="s">
        <v>6</v>
      </c>
      <c r="F22" s="139"/>
      <c r="G22" s="226"/>
      <c r="H22" s="227"/>
      <c r="I22" s="223">
        <f t="shared" si="1"/>
        <v>0</v>
      </c>
      <c r="J22" s="224"/>
      <c r="K22" s="224"/>
    </row>
    <row r="23" spans="1:42" s="47" customFormat="1" ht="38.25" x14ac:dyDescent="0.25">
      <c r="A23" s="219"/>
      <c r="B23" s="220" t="s">
        <v>112</v>
      </c>
      <c r="C23" s="139"/>
      <c r="D23" s="228" t="s">
        <v>257</v>
      </c>
      <c r="E23" s="139" t="s">
        <v>6</v>
      </c>
      <c r="F23" s="139"/>
      <c r="G23" s="221"/>
      <c r="H23" s="222"/>
      <c r="I23" s="223">
        <f t="shared" si="1"/>
        <v>0</v>
      </c>
      <c r="J23" s="224"/>
      <c r="K23" s="224"/>
    </row>
    <row r="24" spans="1:42" s="46" customFormat="1" x14ac:dyDescent="0.25">
      <c r="A24" s="229"/>
      <c r="B24" s="220" t="s">
        <v>114</v>
      </c>
      <c r="C24" s="139"/>
      <c r="D24" s="139" t="s">
        <v>258</v>
      </c>
      <c r="E24" s="139" t="s">
        <v>6</v>
      </c>
      <c r="F24" s="139"/>
      <c r="G24" s="226"/>
      <c r="H24" s="227"/>
      <c r="I24" s="223">
        <f t="shared" si="1"/>
        <v>0</v>
      </c>
      <c r="J24" s="216"/>
      <c r="K24" s="216"/>
    </row>
    <row r="25" spans="1:42" s="46" customFormat="1" x14ac:dyDescent="0.25">
      <c r="A25" s="229"/>
      <c r="B25" s="220" t="s">
        <v>298</v>
      </c>
      <c r="C25" s="139"/>
      <c r="D25" s="139"/>
      <c r="E25" s="139" t="s">
        <v>6</v>
      </c>
      <c r="F25" s="139"/>
      <c r="G25" s="221"/>
      <c r="H25" s="222"/>
      <c r="I25" s="223">
        <f t="shared" si="1"/>
        <v>0</v>
      </c>
      <c r="J25" s="216"/>
      <c r="K25" s="216"/>
    </row>
    <row r="26" spans="1:42" s="46" customFormat="1" x14ac:dyDescent="0.25">
      <c r="A26" s="229"/>
      <c r="B26" s="220" t="s">
        <v>259</v>
      </c>
      <c r="C26" s="139"/>
      <c r="D26" s="139" t="s">
        <v>262</v>
      </c>
      <c r="E26" s="139" t="s">
        <v>6</v>
      </c>
      <c r="F26" s="139"/>
      <c r="G26" s="221"/>
      <c r="H26" s="222"/>
      <c r="I26" s="223">
        <f t="shared" si="1"/>
        <v>0</v>
      </c>
      <c r="J26" s="216"/>
      <c r="K26" s="216"/>
    </row>
    <row r="27" spans="1:42" s="46" customFormat="1" x14ac:dyDescent="0.25">
      <c r="A27" s="229"/>
      <c r="B27" s="220" t="s">
        <v>260</v>
      </c>
      <c r="C27" s="139"/>
      <c r="D27" s="139" t="s">
        <v>263</v>
      </c>
      <c r="E27" s="139" t="s">
        <v>6</v>
      </c>
      <c r="F27" s="139"/>
      <c r="G27" s="221"/>
      <c r="H27" s="222"/>
      <c r="I27" s="223">
        <f t="shared" si="1"/>
        <v>0</v>
      </c>
      <c r="J27" s="216"/>
      <c r="K27" s="216"/>
    </row>
    <row r="28" spans="1:42" s="46" customFormat="1" x14ac:dyDescent="0.25">
      <c r="A28" s="229"/>
      <c r="B28" s="220" t="s">
        <v>261</v>
      </c>
      <c r="C28" s="139"/>
      <c r="D28" s="139" t="s">
        <v>264</v>
      </c>
      <c r="E28" s="139" t="s">
        <v>6</v>
      </c>
      <c r="F28" s="139"/>
      <c r="G28" s="221"/>
      <c r="H28" s="222"/>
      <c r="I28" s="223">
        <f t="shared" si="1"/>
        <v>0</v>
      </c>
      <c r="J28" s="216"/>
      <c r="K28" s="216"/>
    </row>
    <row r="29" spans="1:42" s="46" customFormat="1" x14ac:dyDescent="0.25">
      <c r="A29" s="229"/>
      <c r="B29" s="220" t="s">
        <v>115</v>
      </c>
      <c r="C29" s="139"/>
      <c r="D29" s="139" t="s">
        <v>265</v>
      </c>
      <c r="E29" s="139" t="s">
        <v>6</v>
      </c>
      <c r="F29" s="139"/>
      <c r="G29" s="226"/>
      <c r="H29" s="227"/>
      <c r="I29" s="223">
        <f t="shared" si="1"/>
        <v>0</v>
      </c>
      <c r="J29" s="216"/>
      <c r="K29" s="216"/>
    </row>
    <row r="30" spans="1:42" s="46" customFormat="1" x14ac:dyDescent="0.25">
      <c r="A30" s="229"/>
      <c r="B30" s="220" t="s">
        <v>116</v>
      </c>
      <c r="C30" s="139"/>
      <c r="D30" s="139" t="s">
        <v>236</v>
      </c>
      <c r="E30" s="139" t="s">
        <v>6</v>
      </c>
      <c r="F30" s="139"/>
      <c r="G30" s="226"/>
      <c r="H30" s="227"/>
      <c r="I30" s="223">
        <f t="shared" si="1"/>
        <v>0</v>
      </c>
      <c r="J30" s="216"/>
      <c r="K30" s="216"/>
    </row>
    <row r="31" spans="1:42" s="46" customFormat="1" x14ac:dyDescent="0.25">
      <c r="A31" s="229"/>
      <c r="B31" s="220" t="s">
        <v>117</v>
      </c>
      <c r="C31" s="139"/>
      <c r="D31" s="139" t="s">
        <v>237</v>
      </c>
      <c r="E31" s="139" t="s">
        <v>6</v>
      </c>
      <c r="F31" s="139"/>
      <c r="G31" s="221"/>
      <c r="H31" s="222"/>
      <c r="I31" s="223">
        <f t="shared" si="1"/>
        <v>0</v>
      </c>
      <c r="J31" s="216"/>
      <c r="K31" s="216"/>
    </row>
    <row r="32" spans="1:42" s="46" customFormat="1" x14ac:dyDescent="0.25">
      <c r="A32" s="229"/>
      <c r="B32" s="220" t="s">
        <v>118</v>
      </c>
      <c r="C32" s="139"/>
      <c r="D32" s="139" t="s">
        <v>266</v>
      </c>
      <c r="E32" s="139" t="s">
        <v>6</v>
      </c>
      <c r="F32" s="139"/>
      <c r="G32" s="221"/>
      <c r="H32" s="222"/>
      <c r="I32" s="223">
        <f t="shared" si="1"/>
        <v>0</v>
      </c>
      <c r="J32" s="216"/>
      <c r="K32" s="216"/>
    </row>
    <row r="33" spans="1:11" s="46" customFormat="1" x14ac:dyDescent="0.25">
      <c r="A33" s="229"/>
      <c r="B33" s="220" t="s">
        <v>299</v>
      </c>
      <c r="C33" s="139"/>
      <c r="D33" s="139"/>
      <c r="E33" s="139" t="s">
        <v>6</v>
      </c>
      <c r="F33" s="139"/>
      <c r="G33" s="221"/>
      <c r="H33" s="222"/>
      <c r="I33" s="223">
        <f t="shared" si="1"/>
        <v>0</v>
      </c>
      <c r="J33" s="216"/>
      <c r="K33" s="216"/>
    </row>
    <row r="34" spans="1:11" s="46" customFormat="1" x14ac:dyDescent="0.25">
      <c r="A34" s="229"/>
      <c r="B34" s="220" t="s">
        <v>119</v>
      </c>
      <c r="C34" s="139"/>
      <c r="D34" s="139"/>
      <c r="E34" s="139" t="s">
        <v>6</v>
      </c>
      <c r="F34" s="139"/>
      <c r="G34" s="226"/>
      <c r="H34" s="227"/>
      <c r="I34" s="223">
        <f t="shared" si="1"/>
        <v>0</v>
      </c>
      <c r="J34" s="216"/>
      <c r="K34" s="216"/>
    </row>
    <row r="35" spans="1:11" s="46" customFormat="1" x14ac:dyDescent="0.25">
      <c r="A35" s="229"/>
      <c r="B35" s="220" t="s">
        <v>300</v>
      </c>
      <c r="C35" s="139"/>
      <c r="D35" s="139"/>
      <c r="E35" s="139" t="s">
        <v>6</v>
      </c>
      <c r="F35" s="139"/>
      <c r="G35" s="226"/>
      <c r="H35" s="227"/>
      <c r="I35" s="223">
        <f t="shared" si="1"/>
        <v>0</v>
      </c>
      <c r="J35" s="216"/>
      <c r="K35" s="216"/>
    </row>
    <row r="36" spans="1:11" s="46" customFormat="1" x14ac:dyDescent="0.25">
      <c r="A36" s="229"/>
      <c r="B36" s="220" t="s">
        <v>120</v>
      </c>
      <c r="C36" s="139"/>
      <c r="D36" s="139"/>
      <c r="E36" s="139" t="s">
        <v>6</v>
      </c>
      <c r="F36" s="139"/>
      <c r="G36" s="226"/>
      <c r="H36" s="227"/>
      <c r="I36" s="223">
        <f t="shared" si="1"/>
        <v>0</v>
      </c>
      <c r="J36" s="216"/>
      <c r="K36" s="216"/>
    </row>
    <row r="37" spans="1:11" s="46" customFormat="1" x14ac:dyDescent="0.25">
      <c r="A37" s="229"/>
      <c r="B37" s="220" t="s">
        <v>238</v>
      </c>
      <c r="C37" s="139"/>
      <c r="D37" s="139"/>
      <c r="E37" s="139" t="s">
        <v>6</v>
      </c>
      <c r="F37" s="139"/>
      <c r="G37" s="226"/>
      <c r="H37" s="227"/>
      <c r="I37" s="223">
        <f t="shared" si="1"/>
        <v>0</v>
      </c>
      <c r="J37" s="216"/>
      <c r="K37" s="216"/>
    </row>
    <row r="38" spans="1:11" s="231" customFormat="1" x14ac:dyDescent="0.25">
      <c r="A38" s="139"/>
      <c r="B38" s="230" t="s">
        <v>301</v>
      </c>
      <c r="C38" s="139"/>
      <c r="D38" s="139"/>
      <c r="E38" s="139" t="s">
        <v>6</v>
      </c>
      <c r="F38" s="139"/>
      <c r="G38" s="139"/>
      <c r="H38" s="223"/>
      <c r="I38" s="223">
        <f t="shared" si="1"/>
        <v>0</v>
      </c>
      <c r="J38" s="223"/>
      <c r="K38" s="223"/>
    </row>
    <row r="39" spans="1:11" s="231" customFormat="1" x14ac:dyDescent="0.25">
      <c r="A39" s="139"/>
      <c r="B39" s="230" t="s">
        <v>302</v>
      </c>
      <c r="C39" s="139"/>
      <c r="D39" s="139"/>
      <c r="E39" s="139" t="s">
        <v>6</v>
      </c>
      <c r="F39" s="139"/>
      <c r="G39" s="139"/>
      <c r="H39" s="223"/>
      <c r="I39" s="223">
        <f t="shared" si="1"/>
        <v>0</v>
      </c>
      <c r="J39" s="223"/>
      <c r="K39" s="223"/>
    </row>
    <row r="40" spans="1:11" s="231" customFormat="1" x14ac:dyDescent="0.25">
      <c r="A40" s="139"/>
      <c r="B40" s="230" t="s">
        <v>267</v>
      </c>
      <c r="C40" s="139"/>
      <c r="D40" s="139" t="s">
        <v>270</v>
      </c>
      <c r="E40" s="139" t="s">
        <v>6</v>
      </c>
      <c r="F40" s="139"/>
      <c r="G40" s="139"/>
      <c r="H40" s="223"/>
      <c r="I40" s="223">
        <f t="shared" si="1"/>
        <v>0</v>
      </c>
      <c r="J40" s="223"/>
      <c r="K40" s="223"/>
    </row>
    <row r="41" spans="1:11" s="231" customFormat="1" x14ac:dyDescent="0.25">
      <c r="A41" s="139"/>
      <c r="B41" s="230" t="s">
        <v>268</v>
      </c>
      <c r="C41" s="139"/>
      <c r="D41" s="139" t="s">
        <v>271</v>
      </c>
      <c r="E41" s="139" t="s">
        <v>6</v>
      </c>
      <c r="F41" s="139"/>
      <c r="G41" s="139"/>
      <c r="H41" s="223"/>
      <c r="I41" s="223">
        <f t="shared" si="1"/>
        <v>0</v>
      </c>
      <c r="J41" s="223"/>
      <c r="K41" s="223"/>
    </row>
    <row r="42" spans="1:11" s="231" customFormat="1" x14ac:dyDescent="0.25">
      <c r="A42" s="139"/>
      <c r="B42" s="230" t="s">
        <v>269</v>
      </c>
      <c r="C42" s="139"/>
      <c r="D42" s="139" t="s">
        <v>272</v>
      </c>
      <c r="E42" s="139" t="s">
        <v>6</v>
      </c>
      <c r="F42" s="139"/>
      <c r="G42" s="139"/>
      <c r="H42" s="223"/>
      <c r="I42" s="223">
        <f t="shared" si="1"/>
        <v>0</v>
      </c>
      <c r="J42" s="223"/>
      <c r="K42" s="223"/>
    </row>
    <row r="43" spans="1:11" s="231" customFormat="1" x14ac:dyDescent="0.25">
      <c r="A43" s="139"/>
      <c r="B43" s="230" t="s">
        <v>120</v>
      </c>
      <c r="C43" s="139"/>
      <c r="D43" s="139" t="s">
        <v>273</v>
      </c>
      <c r="E43" s="139" t="s">
        <v>6</v>
      </c>
      <c r="F43" s="139"/>
      <c r="G43" s="139"/>
      <c r="H43" s="223"/>
      <c r="I43" s="223">
        <f t="shared" si="1"/>
        <v>0</v>
      </c>
      <c r="J43" s="223"/>
      <c r="K43" s="223"/>
    </row>
    <row r="44" spans="1:11" s="231" customFormat="1" x14ac:dyDescent="0.25">
      <c r="A44" s="139"/>
      <c r="B44" s="230" t="s">
        <v>238</v>
      </c>
      <c r="C44" s="139"/>
      <c r="D44" s="139" t="s">
        <v>274</v>
      </c>
      <c r="E44" s="139" t="s">
        <v>6</v>
      </c>
      <c r="F44" s="139"/>
      <c r="G44" s="139"/>
      <c r="H44" s="223"/>
      <c r="I44" s="223">
        <f t="shared" si="1"/>
        <v>0</v>
      </c>
      <c r="J44" s="223"/>
      <c r="K44" s="223"/>
    </row>
    <row r="45" spans="1:11" s="231" customFormat="1" x14ac:dyDescent="0.25">
      <c r="A45" s="139"/>
      <c r="B45" s="230" t="s">
        <v>121</v>
      </c>
      <c r="C45" s="139"/>
      <c r="D45" s="139" t="s">
        <v>239</v>
      </c>
      <c r="E45" s="139" t="s">
        <v>6</v>
      </c>
      <c r="F45" s="139"/>
      <c r="G45" s="139"/>
      <c r="H45" s="223"/>
      <c r="I45" s="223">
        <f t="shared" si="1"/>
        <v>0</v>
      </c>
      <c r="J45" s="223"/>
      <c r="K45" s="223"/>
    </row>
    <row r="46" spans="1:11" s="231" customFormat="1" x14ac:dyDescent="0.25">
      <c r="A46" s="139"/>
      <c r="B46" s="230" t="s">
        <v>127</v>
      </c>
      <c r="C46" s="139"/>
      <c r="D46" s="139" t="s">
        <v>28</v>
      </c>
      <c r="E46" s="139" t="s">
        <v>6</v>
      </c>
      <c r="F46" s="139"/>
      <c r="G46" s="139"/>
      <c r="H46" s="223"/>
      <c r="I46" s="223">
        <f t="shared" si="1"/>
        <v>0</v>
      </c>
      <c r="J46" s="223"/>
      <c r="K46" s="223"/>
    </row>
    <row r="47" spans="1:11" s="231" customFormat="1" x14ac:dyDescent="0.25">
      <c r="A47" s="139"/>
      <c r="B47" s="230" t="s">
        <v>128</v>
      </c>
      <c r="C47" s="139"/>
      <c r="D47" s="139" t="s">
        <v>183</v>
      </c>
      <c r="E47" s="139" t="s">
        <v>6</v>
      </c>
      <c r="F47" s="139"/>
      <c r="G47" s="139"/>
      <c r="H47" s="223"/>
      <c r="I47" s="223">
        <f t="shared" si="1"/>
        <v>0</v>
      </c>
      <c r="J47" s="223"/>
      <c r="K47" s="223"/>
    </row>
    <row r="48" spans="1:11" s="231" customFormat="1" x14ac:dyDescent="0.25">
      <c r="A48" s="139"/>
      <c r="B48" s="230" t="s">
        <v>129</v>
      </c>
      <c r="C48" s="139"/>
      <c r="D48" s="139" t="s">
        <v>29</v>
      </c>
      <c r="E48" s="139" t="s">
        <v>6</v>
      </c>
      <c r="F48" s="139"/>
      <c r="G48" s="139"/>
      <c r="H48" s="223"/>
      <c r="I48" s="223">
        <f t="shared" si="1"/>
        <v>0</v>
      </c>
      <c r="J48" s="223"/>
      <c r="K48" s="223"/>
    </row>
    <row r="49" spans="1:11" s="231" customFormat="1" x14ac:dyDescent="0.25">
      <c r="A49" s="139"/>
      <c r="B49" s="230" t="s">
        <v>130</v>
      </c>
      <c r="C49" s="139"/>
      <c r="D49" s="139" t="s">
        <v>30</v>
      </c>
      <c r="E49" s="139" t="s">
        <v>6</v>
      </c>
      <c r="F49" s="139"/>
      <c r="G49" s="139"/>
      <c r="H49" s="223"/>
      <c r="I49" s="223">
        <f t="shared" si="1"/>
        <v>0</v>
      </c>
      <c r="J49" s="223"/>
      <c r="K49" s="223"/>
    </row>
    <row r="50" spans="1:11" s="231" customFormat="1" x14ac:dyDescent="0.25">
      <c r="A50" s="139"/>
      <c r="B50" s="230" t="s">
        <v>131</v>
      </c>
      <c r="C50" s="139"/>
      <c r="D50" s="139" t="s">
        <v>31</v>
      </c>
      <c r="E50" s="139" t="s">
        <v>6</v>
      </c>
      <c r="F50" s="139"/>
      <c r="G50" s="139"/>
      <c r="H50" s="223"/>
      <c r="I50" s="223">
        <f t="shared" si="1"/>
        <v>0</v>
      </c>
      <c r="J50" s="223"/>
      <c r="K50" s="223"/>
    </row>
    <row r="51" spans="1:11" s="231" customFormat="1" x14ac:dyDescent="0.25">
      <c r="A51" s="139"/>
      <c r="B51" s="230" t="s">
        <v>132</v>
      </c>
      <c r="C51" s="139"/>
      <c r="D51" s="139" t="s">
        <v>32</v>
      </c>
      <c r="E51" s="139" t="s">
        <v>6</v>
      </c>
      <c r="F51" s="139"/>
      <c r="G51" s="139"/>
      <c r="H51" s="223"/>
      <c r="I51" s="223">
        <f t="shared" si="1"/>
        <v>0</v>
      </c>
      <c r="J51" s="223"/>
      <c r="K51" s="223"/>
    </row>
    <row r="52" spans="1:11" s="231" customFormat="1" x14ac:dyDescent="0.25">
      <c r="A52" s="139"/>
      <c r="B52" s="230" t="s">
        <v>133</v>
      </c>
      <c r="C52" s="139"/>
      <c r="D52" s="139" t="s">
        <v>275</v>
      </c>
      <c r="E52" s="139" t="s">
        <v>6</v>
      </c>
      <c r="F52" s="139"/>
      <c r="G52" s="139"/>
      <c r="H52" s="223"/>
      <c r="I52" s="223">
        <f t="shared" si="1"/>
        <v>0</v>
      </c>
      <c r="J52" s="223"/>
      <c r="K52" s="223"/>
    </row>
    <row r="53" spans="1:11" s="231" customFormat="1" x14ac:dyDescent="0.25">
      <c r="A53" s="139"/>
      <c r="B53" s="230" t="s">
        <v>134</v>
      </c>
      <c r="C53" s="139"/>
      <c r="D53" s="139" t="s">
        <v>33</v>
      </c>
      <c r="E53" s="139" t="s">
        <v>6</v>
      </c>
      <c r="F53" s="139"/>
      <c r="G53" s="139"/>
      <c r="H53" s="223"/>
      <c r="I53" s="223">
        <f t="shared" si="1"/>
        <v>0</v>
      </c>
      <c r="J53" s="223"/>
      <c r="K53" s="223"/>
    </row>
    <row r="54" spans="1:11" s="231" customFormat="1" x14ac:dyDescent="0.25">
      <c r="A54" s="139"/>
      <c r="B54" s="230" t="s">
        <v>135</v>
      </c>
      <c r="C54" s="139"/>
      <c r="D54" s="139" t="s">
        <v>186</v>
      </c>
      <c r="E54" s="139" t="s">
        <v>6</v>
      </c>
      <c r="F54" s="139"/>
      <c r="G54" s="139"/>
      <c r="H54" s="223"/>
      <c r="I54" s="223">
        <f t="shared" si="1"/>
        <v>0</v>
      </c>
      <c r="J54" s="223"/>
      <c r="K54" s="223"/>
    </row>
    <row r="55" spans="1:11" s="231" customFormat="1" x14ac:dyDescent="0.25">
      <c r="A55" s="139"/>
      <c r="B55" s="230" t="s">
        <v>136</v>
      </c>
      <c r="C55" s="139"/>
      <c r="D55" s="139" t="s">
        <v>188</v>
      </c>
      <c r="E55" s="139" t="s">
        <v>6</v>
      </c>
      <c r="F55" s="139"/>
      <c r="G55" s="139"/>
      <c r="H55" s="223"/>
      <c r="I55" s="223">
        <f t="shared" si="1"/>
        <v>0</v>
      </c>
      <c r="J55" s="223"/>
      <c r="K55" s="223"/>
    </row>
    <row r="56" spans="1:11" s="231" customFormat="1" x14ac:dyDescent="0.25">
      <c r="A56" s="139"/>
      <c r="B56" s="230" t="s">
        <v>137</v>
      </c>
      <c r="C56" s="139"/>
      <c r="D56" s="139" t="s">
        <v>276</v>
      </c>
      <c r="E56" s="139" t="s">
        <v>6</v>
      </c>
      <c r="F56" s="139"/>
      <c r="G56" s="139"/>
      <c r="H56" s="223"/>
      <c r="I56" s="223">
        <f t="shared" si="1"/>
        <v>0</v>
      </c>
      <c r="J56" s="223"/>
      <c r="K56" s="223"/>
    </row>
    <row r="57" spans="1:11" s="231" customFormat="1" x14ac:dyDescent="0.25">
      <c r="A57" s="139"/>
      <c r="B57" s="230" t="s">
        <v>138</v>
      </c>
      <c r="C57" s="139"/>
      <c r="D57" s="139" t="s">
        <v>277</v>
      </c>
      <c r="E57" s="139" t="s">
        <v>6</v>
      </c>
      <c r="F57" s="139"/>
      <c r="G57" s="139"/>
      <c r="H57" s="223"/>
      <c r="I57" s="223">
        <f t="shared" si="1"/>
        <v>0</v>
      </c>
      <c r="J57" s="223"/>
      <c r="K57" s="223"/>
    </row>
    <row r="58" spans="1:11" s="231" customFormat="1" x14ac:dyDescent="0.25">
      <c r="A58" s="139"/>
      <c r="B58" s="230" t="s">
        <v>139</v>
      </c>
      <c r="C58" s="139"/>
      <c r="D58" s="139" t="s">
        <v>278</v>
      </c>
      <c r="E58" s="139" t="s">
        <v>6</v>
      </c>
      <c r="F58" s="139"/>
      <c r="G58" s="139"/>
      <c r="H58" s="223"/>
      <c r="I58" s="223">
        <f t="shared" si="1"/>
        <v>0</v>
      </c>
      <c r="J58" s="223"/>
      <c r="K58" s="223"/>
    </row>
    <row r="59" spans="1:11" s="231" customFormat="1" x14ac:dyDescent="0.25">
      <c r="A59" s="139"/>
      <c r="B59" s="230" t="s">
        <v>140</v>
      </c>
      <c r="C59" s="139"/>
      <c r="D59" s="139" t="s">
        <v>279</v>
      </c>
      <c r="E59" s="139" t="s">
        <v>6</v>
      </c>
      <c r="F59" s="139"/>
      <c r="G59" s="139"/>
      <c r="H59" s="223"/>
      <c r="I59" s="223">
        <f t="shared" si="1"/>
        <v>0</v>
      </c>
      <c r="J59" s="223"/>
      <c r="K59" s="223"/>
    </row>
    <row r="60" spans="1:11" s="231" customFormat="1" x14ac:dyDescent="0.25">
      <c r="A60" s="139"/>
      <c r="B60" s="230" t="s">
        <v>140</v>
      </c>
      <c r="C60" s="139"/>
      <c r="D60" s="139" t="s">
        <v>280</v>
      </c>
      <c r="E60" s="139" t="s">
        <v>6</v>
      </c>
      <c r="F60" s="139"/>
      <c r="G60" s="139"/>
      <c r="H60" s="223"/>
      <c r="I60" s="223">
        <f t="shared" si="1"/>
        <v>0</v>
      </c>
      <c r="J60" s="223"/>
      <c r="K60" s="223"/>
    </row>
    <row r="61" spans="1:11" s="231" customFormat="1" x14ac:dyDescent="0.25">
      <c r="A61" s="139"/>
      <c r="B61" s="230" t="s">
        <v>140</v>
      </c>
      <c r="C61" s="139"/>
      <c r="D61" s="139" t="s">
        <v>34</v>
      </c>
      <c r="E61" s="139" t="s">
        <v>6</v>
      </c>
      <c r="F61" s="139"/>
      <c r="G61" s="139"/>
      <c r="H61" s="223"/>
      <c r="I61" s="223">
        <f t="shared" si="1"/>
        <v>0</v>
      </c>
      <c r="J61" s="223"/>
      <c r="K61" s="223"/>
    </row>
    <row r="62" spans="1:11" s="231" customFormat="1" x14ac:dyDescent="0.25">
      <c r="A62" s="139"/>
      <c r="B62" s="230" t="s">
        <v>140</v>
      </c>
      <c r="C62" s="139"/>
      <c r="D62" s="139" t="s">
        <v>281</v>
      </c>
      <c r="E62" s="139" t="s">
        <v>6</v>
      </c>
      <c r="F62" s="139"/>
      <c r="G62" s="139"/>
      <c r="H62" s="223"/>
      <c r="I62" s="223">
        <f t="shared" si="1"/>
        <v>0</v>
      </c>
      <c r="J62" s="223"/>
      <c r="K62" s="223"/>
    </row>
    <row r="63" spans="1:11" s="231" customFormat="1" x14ac:dyDescent="0.25">
      <c r="A63" s="139"/>
      <c r="B63" s="230" t="s">
        <v>140</v>
      </c>
      <c r="C63" s="139"/>
      <c r="D63" s="139" t="s">
        <v>35</v>
      </c>
      <c r="E63" s="139" t="s">
        <v>6</v>
      </c>
      <c r="F63" s="139"/>
      <c r="G63" s="139"/>
      <c r="H63" s="223"/>
      <c r="I63" s="223">
        <f t="shared" si="1"/>
        <v>0</v>
      </c>
      <c r="J63" s="223"/>
      <c r="K63" s="223"/>
    </row>
    <row r="64" spans="1:11" s="231" customFormat="1" x14ac:dyDescent="0.25">
      <c r="A64" s="139"/>
      <c r="B64" s="230" t="s">
        <v>140</v>
      </c>
      <c r="C64" s="139"/>
      <c r="D64" s="139" t="s">
        <v>59</v>
      </c>
      <c r="E64" s="139" t="s">
        <v>6</v>
      </c>
      <c r="F64" s="139"/>
      <c r="G64" s="139"/>
      <c r="H64" s="223"/>
      <c r="I64" s="223">
        <f t="shared" si="1"/>
        <v>0</v>
      </c>
      <c r="J64" s="223"/>
      <c r="K64" s="223"/>
    </row>
    <row r="65" spans="1:11" s="46" customFormat="1" x14ac:dyDescent="0.25">
      <c r="A65" s="229"/>
      <c r="B65" s="232" t="s">
        <v>141</v>
      </c>
      <c r="C65" s="139"/>
      <c r="D65" s="139" t="s">
        <v>282</v>
      </c>
      <c r="E65" s="139" t="s">
        <v>6</v>
      </c>
      <c r="F65" s="139"/>
      <c r="G65" s="226"/>
      <c r="H65" s="227"/>
      <c r="I65" s="223">
        <f t="shared" si="1"/>
        <v>0</v>
      </c>
      <c r="J65" s="216"/>
      <c r="K65" s="216"/>
    </row>
    <row r="66" spans="1:11" s="46" customFormat="1" x14ac:dyDescent="0.25">
      <c r="A66" s="229"/>
      <c r="B66" s="220" t="s">
        <v>142</v>
      </c>
      <c r="C66" s="234"/>
      <c r="D66" s="239" t="s">
        <v>283</v>
      </c>
      <c r="E66" s="139" t="s">
        <v>6</v>
      </c>
      <c r="F66" s="139"/>
      <c r="G66" s="226"/>
      <c r="H66" s="227"/>
      <c r="I66" s="223">
        <f t="shared" si="1"/>
        <v>0</v>
      </c>
      <c r="J66" s="216"/>
      <c r="K66" s="216"/>
    </row>
    <row r="67" spans="1:11" s="46" customFormat="1" x14ac:dyDescent="0.25">
      <c r="A67" s="229"/>
      <c r="B67" s="220" t="s">
        <v>143</v>
      </c>
      <c r="C67" s="234"/>
      <c r="D67" s="239" t="s">
        <v>284</v>
      </c>
      <c r="E67" s="139" t="s">
        <v>6</v>
      </c>
      <c r="F67" s="139"/>
      <c r="G67" s="226"/>
      <c r="H67" s="227"/>
      <c r="I67" s="223">
        <f t="shared" ref="I67:I104" si="2">G67*H67</f>
        <v>0</v>
      </c>
      <c r="J67" s="216"/>
      <c r="K67" s="216"/>
    </row>
    <row r="68" spans="1:11" s="46" customFormat="1" x14ac:dyDescent="0.25">
      <c r="A68" s="229"/>
      <c r="B68" s="220" t="s">
        <v>144</v>
      </c>
      <c r="C68" s="234"/>
      <c r="D68" s="239" t="s">
        <v>285</v>
      </c>
      <c r="E68" s="139" t="s">
        <v>6</v>
      </c>
      <c r="F68" s="139"/>
      <c r="G68" s="226"/>
      <c r="H68" s="227"/>
      <c r="I68" s="223">
        <f t="shared" si="2"/>
        <v>0</v>
      </c>
      <c r="J68" s="216"/>
      <c r="K68" s="216"/>
    </row>
    <row r="69" spans="1:11" s="46" customFormat="1" x14ac:dyDescent="0.25">
      <c r="A69" s="229"/>
      <c r="B69" s="220" t="s">
        <v>145</v>
      </c>
      <c r="C69" s="234"/>
      <c r="D69" s="239" t="s">
        <v>286</v>
      </c>
      <c r="E69" s="139" t="s">
        <v>6</v>
      </c>
      <c r="F69" s="139"/>
      <c r="G69" s="221"/>
      <c r="H69" s="222"/>
      <c r="I69" s="223">
        <f t="shared" si="2"/>
        <v>0</v>
      </c>
      <c r="J69" s="216"/>
      <c r="K69" s="216"/>
    </row>
    <row r="70" spans="1:11" s="46" customFormat="1" x14ac:dyDescent="0.25">
      <c r="A70" s="229"/>
      <c r="B70" s="220" t="s">
        <v>146</v>
      </c>
      <c r="C70" s="234"/>
      <c r="D70" s="239" t="s">
        <v>287</v>
      </c>
      <c r="E70" s="139" t="s">
        <v>6</v>
      </c>
      <c r="F70" s="139"/>
      <c r="G70" s="221"/>
      <c r="H70" s="222"/>
      <c r="I70" s="223">
        <f t="shared" si="2"/>
        <v>0</v>
      </c>
      <c r="J70" s="216"/>
      <c r="K70" s="216"/>
    </row>
    <row r="71" spans="1:11" s="46" customFormat="1" x14ac:dyDescent="0.25">
      <c r="A71" s="229"/>
      <c r="B71" s="220" t="s">
        <v>147</v>
      </c>
      <c r="C71" s="139"/>
      <c r="D71" s="139" t="s">
        <v>288</v>
      </c>
      <c r="E71" s="139" t="s">
        <v>6</v>
      </c>
      <c r="F71" s="139"/>
      <c r="G71" s="226"/>
      <c r="H71" s="227"/>
      <c r="I71" s="223">
        <f t="shared" si="2"/>
        <v>0</v>
      </c>
      <c r="J71" s="216"/>
      <c r="K71" s="216"/>
    </row>
    <row r="72" spans="1:11" s="46" customFormat="1" ht="25.5" x14ac:dyDescent="0.25">
      <c r="A72" s="229"/>
      <c r="B72" s="220" t="s">
        <v>148</v>
      </c>
      <c r="C72" s="139"/>
      <c r="D72" s="228" t="s">
        <v>289</v>
      </c>
      <c r="E72" s="139" t="s">
        <v>290</v>
      </c>
      <c r="F72" s="139"/>
      <c r="G72" s="226"/>
      <c r="H72" s="227"/>
      <c r="I72" s="223">
        <f t="shared" si="2"/>
        <v>0</v>
      </c>
      <c r="J72" s="216"/>
      <c r="K72" s="216"/>
    </row>
    <row r="73" spans="1:11" s="46" customFormat="1" ht="38.25" x14ac:dyDescent="0.25">
      <c r="A73" s="229"/>
      <c r="B73" s="220" t="s">
        <v>291</v>
      </c>
      <c r="C73" s="139"/>
      <c r="D73" s="139"/>
      <c r="E73" s="139" t="s">
        <v>111</v>
      </c>
      <c r="F73" s="139"/>
      <c r="G73" s="226"/>
      <c r="H73" s="227"/>
      <c r="I73" s="223">
        <f t="shared" si="2"/>
        <v>0</v>
      </c>
      <c r="J73" s="216"/>
      <c r="K73" s="216"/>
    </row>
    <row r="74" spans="1:11" s="46" customFormat="1" x14ac:dyDescent="0.25">
      <c r="A74" s="229"/>
      <c r="B74" s="245" t="s">
        <v>14</v>
      </c>
      <c r="C74" s="236"/>
      <c r="D74" s="236"/>
      <c r="E74" s="246" t="s">
        <v>168</v>
      </c>
      <c r="F74" s="236"/>
      <c r="G74" s="236"/>
      <c r="H74" s="247"/>
      <c r="I74" s="223">
        <f t="shared" si="2"/>
        <v>0</v>
      </c>
      <c r="J74" s="216"/>
      <c r="K74" s="216"/>
    </row>
    <row r="75" spans="1:11" s="46" customFormat="1" x14ac:dyDescent="0.25">
      <c r="A75" s="229"/>
      <c r="B75" s="245" t="s">
        <v>15</v>
      </c>
      <c r="C75" s="236"/>
      <c r="D75" s="236"/>
      <c r="E75" s="246" t="s">
        <v>168</v>
      </c>
      <c r="F75" s="236"/>
      <c r="G75" s="236"/>
      <c r="H75" s="247"/>
      <c r="I75" s="223">
        <f t="shared" si="2"/>
        <v>0</v>
      </c>
      <c r="J75" s="216"/>
      <c r="K75" s="216"/>
    </row>
    <row r="76" spans="1:11" s="46" customFormat="1" x14ac:dyDescent="0.25">
      <c r="A76" s="229"/>
      <c r="B76" s="245" t="s">
        <v>16</v>
      </c>
      <c r="C76" s="236"/>
      <c r="D76" s="236"/>
      <c r="E76" s="246" t="s">
        <v>168</v>
      </c>
      <c r="F76" s="236"/>
      <c r="G76" s="236"/>
      <c r="H76" s="247"/>
      <c r="I76" s="223">
        <f t="shared" si="2"/>
        <v>0</v>
      </c>
      <c r="J76" s="216"/>
      <c r="K76" s="216"/>
    </row>
    <row r="77" spans="1:11" s="46" customFormat="1" x14ac:dyDescent="0.25">
      <c r="A77" s="229"/>
      <c r="B77" s="245" t="s">
        <v>17</v>
      </c>
      <c r="C77" s="236"/>
      <c r="D77" s="236"/>
      <c r="E77" s="246" t="s">
        <v>168</v>
      </c>
      <c r="F77" s="236"/>
      <c r="G77" s="236"/>
      <c r="H77" s="247"/>
      <c r="I77" s="223">
        <f t="shared" si="2"/>
        <v>0</v>
      </c>
      <c r="J77" s="216"/>
      <c r="K77" s="216"/>
    </row>
    <row r="78" spans="1:11" s="46" customFormat="1" x14ac:dyDescent="0.25">
      <c r="A78" s="229"/>
      <c r="B78" s="245" t="s">
        <v>18</v>
      </c>
      <c r="C78" s="236"/>
      <c r="D78" s="236"/>
      <c r="E78" s="246" t="s">
        <v>168</v>
      </c>
      <c r="F78" s="236"/>
      <c r="G78" s="236"/>
      <c r="H78" s="247"/>
      <c r="I78" s="223">
        <f t="shared" si="2"/>
        <v>0</v>
      </c>
      <c r="J78" s="216"/>
      <c r="K78" s="216"/>
    </row>
    <row r="79" spans="1:11" s="46" customFormat="1" x14ac:dyDescent="0.25">
      <c r="A79" s="229"/>
      <c r="B79" s="245" t="s">
        <v>20</v>
      </c>
      <c r="C79" s="236"/>
      <c r="D79" s="236"/>
      <c r="E79" s="246" t="s">
        <v>168</v>
      </c>
      <c r="F79" s="236"/>
      <c r="G79" s="236"/>
      <c r="H79" s="247"/>
      <c r="I79" s="223">
        <f t="shared" si="2"/>
        <v>0</v>
      </c>
      <c r="J79" s="216"/>
      <c r="K79" s="216"/>
    </row>
    <row r="80" spans="1:11" s="46" customFormat="1" x14ac:dyDescent="0.25">
      <c r="A80" s="229"/>
      <c r="B80" s="245" t="s">
        <v>311</v>
      </c>
      <c r="C80" s="236"/>
      <c r="D80" s="236"/>
      <c r="E80" s="246" t="s">
        <v>168</v>
      </c>
      <c r="F80" s="236"/>
      <c r="G80" s="236"/>
      <c r="H80" s="247"/>
      <c r="I80" s="223">
        <f t="shared" si="2"/>
        <v>0</v>
      </c>
      <c r="J80" s="216"/>
      <c r="K80" s="216"/>
    </row>
    <row r="81" spans="1:11" s="46" customFormat="1" x14ac:dyDescent="0.25">
      <c r="A81" s="229"/>
      <c r="B81" s="245" t="s">
        <v>55</v>
      </c>
      <c r="C81" s="236"/>
      <c r="D81" s="236"/>
      <c r="E81" s="246" t="s">
        <v>168</v>
      </c>
      <c r="F81" s="236"/>
      <c r="G81" s="236"/>
      <c r="H81" s="247"/>
      <c r="I81" s="223">
        <f t="shared" si="2"/>
        <v>0</v>
      </c>
      <c r="J81" s="216"/>
      <c r="K81" s="216"/>
    </row>
    <row r="82" spans="1:11" s="46" customFormat="1" x14ac:dyDescent="0.25">
      <c r="A82" s="229"/>
      <c r="B82" s="245" t="s">
        <v>56</v>
      </c>
      <c r="C82" s="236"/>
      <c r="D82" s="236"/>
      <c r="E82" s="246" t="s">
        <v>168</v>
      </c>
      <c r="F82" s="236"/>
      <c r="G82" s="236"/>
      <c r="H82" s="247"/>
      <c r="I82" s="223">
        <f t="shared" si="2"/>
        <v>0</v>
      </c>
      <c r="J82" s="216"/>
      <c r="K82" s="216"/>
    </row>
    <row r="83" spans="1:11" s="46" customFormat="1" x14ac:dyDescent="0.25">
      <c r="A83" s="229"/>
      <c r="B83" s="245" t="s">
        <v>312</v>
      </c>
      <c r="C83" s="236"/>
      <c r="D83" s="236"/>
      <c r="E83" s="246" t="s">
        <v>168</v>
      </c>
      <c r="F83" s="236"/>
      <c r="G83" s="236"/>
      <c r="H83" s="237"/>
      <c r="I83" s="223">
        <f t="shared" si="2"/>
        <v>0</v>
      </c>
      <c r="J83" s="216"/>
      <c r="K83" s="216"/>
    </row>
    <row r="84" spans="1:11" s="46" customFormat="1" x14ac:dyDescent="0.25">
      <c r="A84" s="229"/>
      <c r="B84" s="245" t="s">
        <v>22</v>
      </c>
      <c r="C84" s="236"/>
      <c r="D84" s="236"/>
      <c r="E84" s="246" t="s">
        <v>168</v>
      </c>
      <c r="F84" s="236"/>
      <c r="G84" s="236"/>
      <c r="H84" s="247"/>
      <c r="I84" s="223">
        <f t="shared" si="2"/>
        <v>0</v>
      </c>
      <c r="J84" s="216"/>
      <c r="K84" s="216"/>
    </row>
    <row r="85" spans="1:11" s="46" customFormat="1" x14ac:dyDescent="0.25">
      <c r="A85" s="229"/>
      <c r="B85" s="245" t="s">
        <v>23</v>
      </c>
      <c r="C85" s="236"/>
      <c r="D85" s="236"/>
      <c r="E85" s="246" t="s">
        <v>168</v>
      </c>
      <c r="F85" s="236"/>
      <c r="G85" s="236"/>
      <c r="H85" s="247"/>
      <c r="I85" s="223">
        <f t="shared" si="2"/>
        <v>0</v>
      </c>
      <c r="J85" s="216"/>
      <c r="K85" s="216"/>
    </row>
    <row r="86" spans="1:11" s="46" customFormat="1" x14ac:dyDescent="0.25">
      <c r="A86" s="229"/>
      <c r="B86" s="245" t="s">
        <v>303</v>
      </c>
      <c r="C86" s="236"/>
      <c r="D86" s="236"/>
      <c r="E86" s="246" t="s">
        <v>168</v>
      </c>
      <c r="F86" s="236"/>
      <c r="G86" s="236"/>
      <c r="H86" s="247"/>
      <c r="I86" s="223">
        <f t="shared" si="2"/>
        <v>0</v>
      </c>
      <c r="J86" s="216"/>
      <c r="K86" s="216"/>
    </row>
    <row r="87" spans="1:11" s="46" customFormat="1" x14ac:dyDescent="0.25">
      <c r="A87" s="229"/>
      <c r="B87" s="245" t="s">
        <v>313</v>
      </c>
      <c r="C87" s="236"/>
      <c r="D87" s="236"/>
      <c r="E87" s="246" t="s">
        <v>168</v>
      </c>
      <c r="F87" s="236"/>
      <c r="G87" s="236"/>
      <c r="H87" s="247"/>
      <c r="I87" s="223">
        <f t="shared" si="2"/>
        <v>0</v>
      </c>
      <c r="J87" s="216"/>
      <c r="K87" s="216"/>
    </row>
    <row r="88" spans="1:11" s="46" customFormat="1" x14ac:dyDescent="0.25">
      <c r="A88" s="229"/>
      <c r="B88" s="245" t="s">
        <v>314</v>
      </c>
      <c r="C88" s="236"/>
      <c r="D88" s="236"/>
      <c r="E88" s="246" t="s">
        <v>168</v>
      </c>
      <c r="F88" s="236"/>
      <c r="G88" s="236"/>
      <c r="H88" s="247"/>
      <c r="I88" s="223">
        <f t="shared" si="2"/>
        <v>0</v>
      </c>
      <c r="J88" s="216"/>
      <c r="K88" s="216"/>
    </row>
    <row r="89" spans="1:11" s="46" customFormat="1" x14ac:dyDescent="0.25">
      <c r="A89" s="229"/>
      <c r="B89" s="245" t="s">
        <v>315</v>
      </c>
      <c r="C89" s="236"/>
      <c r="D89" s="236"/>
      <c r="E89" s="246" t="s">
        <v>168</v>
      </c>
      <c r="F89" s="236"/>
      <c r="G89" s="236"/>
      <c r="H89" s="247"/>
      <c r="I89" s="223">
        <f t="shared" si="2"/>
        <v>0</v>
      </c>
      <c r="J89" s="216"/>
      <c r="K89" s="216"/>
    </row>
    <row r="90" spans="1:11" s="46" customFormat="1" x14ac:dyDescent="0.25">
      <c r="A90" s="229"/>
      <c r="B90" s="245" t="s">
        <v>316</v>
      </c>
      <c r="C90" s="236"/>
      <c r="D90" s="236"/>
      <c r="E90" s="246" t="s">
        <v>168</v>
      </c>
      <c r="F90" s="236"/>
      <c r="G90" s="236"/>
      <c r="H90" s="247"/>
      <c r="I90" s="223">
        <f t="shared" si="2"/>
        <v>0</v>
      </c>
      <c r="J90" s="216"/>
      <c r="K90" s="216"/>
    </row>
    <row r="91" spans="1:11" s="46" customFormat="1" x14ac:dyDescent="0.25">
      <c r="A91" s="229"/>
      <c r="B91" s="245" t="s">
        <v>317</v>
      </c>
      <c r="C91" s="236"/>
      <c r="D91" s="236"/>
      <c r="E91" s="246" t="s">
        <v>168</v>
      </c>
      <c r="F91" s="236"/>
      <c r="G91" s="236"/>
      <c r="H91" s="247"/>
      <c r="I91" s="223">
        <f t="shared" si="2"/>
        <v>0</v>
      </c>
      <c r="J91" s="216"/>
      <c r="K91" s="216"/>
    </row>
    <row r="92" spans="1:11" s="46" customFormat="1" x14ac:dyDescent="0.25">
      <c r="A92" s="229"/>
      <c r="B92" s="245" t="s">
        <v>318</v>
      </c>
      <c r="C92" s="236"/>
      <c r="D92" s="236"/>
      <c r="E92" s="246" t="s">
        <v>168</v>
      </c>
      <c r="F92" s="236"/>
      <c r="G92" s="236"/>
      <c r="H92" s="247"/>
      <c r="I92" s="223">
        <f t="shared" si="2"/>
        <v>0</v>
      </c>
      <c r="J92" s="216"/>
      <c r="K92" s="216"/>
    </row>
    <row r="93" spans="1:11" s="46" customFormat="1" x14ac:dyDescent="0.25">
      <c r="A93" s="229"/>
      <c r="B93" s="245" t="s">
        <v>319</v>
      </c>
      <c r="C93" s="236"/>
      <c r="D93" s="236"/>
      <c r="E93" s="246" t="s">
        <v>168</v>
      </c>
      <c r="F93" s="236"/>
      <c r="G93" s="236"/>
      <c r="H93" s="247"/>
      <c r="I93" s="223">
        <f t="shared" si="2"/>
        <v>0</v>
      </c>
      <c r="J93" s="216"/>
      <c r="K93" s="216"/>
    </row>
    <row r="94" spans="1:11" s="46" customFormat="1" x14ac:dyDescent="0.25">
      <c r="A94" s="229"/>
      <c r="B94" s="245" t="s">
        <v>320</v>
      </c>
      <c r="C94" s="236"/>
      <c r="D94" s="236"/>
      <c r="E94" s="246" t="s">
        <v>168</v>
      </c>
      <c r="F94" s="236"/>
      <c r="G94" s="236"/>
      <c r="H94" s="237"/>
      <c r="I94" s="223">
        <f t="shared" si="2"/>
        <v>0</v>
      </c>
      <c r="J94" s="216"/>
      <c r="K94" s="216"/>
    </row>
    <row r="95" spans="1:11" s="46" customFormat="1" x14ac:dyDescent="0.25">
      <c r="A95" s="229"/>
      <c r="B95" s="245" t="s">
        <v>24</v>
      </c>
      <c r="C95" s="236"/>
      <c r="D95" s="236"/>
      <c r="E95" s="246" t="s">
        <v>168</v>
      </c>
      <c r="F95" s="236"/>
      <c r="G95" s="236"/>
      <c r="H95" s="247"/>
      <c r="I95" s="223">
        <f t="shared" si="2"/>
        <v>0</v>
      </c>
      <c r="J95" s="216"/>
      <c r="K95" s="216"/>
    </row>
    <row r="96" spans="1:11" s="46" customFormat="1" x14ac:dyDescent="0.25">
      <c r="A96" s="229"/>
      <c r="B96" s="245" t="s">
        <v>273</v>
      </c>
      <c r="C96" s="236"/>
      <c r="D96" s="236"/>
      <c r="E96" s="246" t="s">
        <v>168</v>
      </c>
      <c r="F96" s="236"/>
      <c r="G96" s="236"/>
      <c r="H96" s="237"/>
      <c r="I96" s="223">
        <f t="shared" si="2"/>
        <v>0</v>
      </c>
      <c r="J96" s="216"/>
      <c r="K96" s="216"/>
    </row>
    <row r="97" spans="1:42" s="46" customFormat="1" x14ac:dyDescent="0.25">
      <c r="A97" s="229"/>
      <c r="B97" s="245" t="s">
        <v>27</v>
      </c>
      <c r="C97" s="236"/>
      <c r="D97" s="236"/>
      <c r="E97" s="246" t="s">
        <v>168</v>
      </c>
      <c r="F97" s="236"/>
      <c r="G97" s="236"/>
      <c r="H97" s="237"/>
      <c r="I97" s="223">
        <f t="shared" si="2"/>
        <v>0</v>
      </c>
      <c r="J97" s="216"/>
      <c r="K97" s="216"/>
    </row>
    <row r="98" spans="1:42" s="46" customFormat="1" x14ac:dyDescent="0.25">
      <c r="A98" s="229"/>
      <c r="B98" s="245" t="s">
        <v>181</v>
      </c>
      <c r="C98" s="236"/>
      <c r="D98" s="236"/>
      <c r="E98" s="246" t="s">
        <v>168</v>
      </c>
      <c r="F98" s="236"/>
      <c r="G98" s="236"/>
      <c r="H98" s="237"/>
      <c r="I98" s="223">
        <f t="shared" si="2"/>
        <v>0</v>
      </c>
      <c r="J98" s="216"/>
      <c r="K98" s="216"/>
    </row>
    <row r="99" spans="1:42" s="46" customFormat="1" x14ac:dyDescent="0.25">
      <c r="A99" s="229"/>
      <c r="B99" s="245" t="s">
        <v>321</v>
      </c>
      <c r="C99" s="236"/>
      <c r="D99" s="236"/>
      <c r="E99" s="246" t="s">
        <v>168</v>
      </c>
      <c r="F99" s="236"/>
      <c r="G99" s="236"/>
      <c r="H99" s="237"/>
      <c r="I99" s="223">
        <f t="shared" si="2"/>
        <v>0</v>
      </c>
      <c r="J99" s="216"/>
      <c r="K99" s="216"/>
    </row>
    <row r="100" spans="1:42" s="46" customFormat="1" x14ac:dyDescent="0.25">
      <c r="A100" s="229"/>
      <c r="B100" s="245" t="s">
        <v>36</v>
      </c>
      <c r="C100" s="236"/>
      <c r="D100" s="236"/>
      <c r="E100" s="246" t="s">
        <v>168</v>
      </c>
      <c r="F100" s="236"/>
      <c r="G100" s="236"/>
      <c r="H100" s="237"/>
      <c r="I100" s="223">
        <f t="shared" si="2"/>
        <v>0</v>
      </c>
      <c r="J100" s="216"/>
      <c r="K100" s="216"/>
    </row>
    <row r="101" spans="1:42" s="46" customFormat="1" x14ac:dyDescent="0.25">
      <c r="A101" s="229"/>
      <c r="B101" s="245" t="s">
        <v>37</v>
      </c>
      <c r="C101" s="236"/>
      <c r="D101" s="236"/>
      <c r="E101" s="246" t="s">
        <v>168</v>
      </c>
      <c r="F101" s="236"/>
      <c r="G101" s="236"/>
      <c r="H101" s="237"/>
      <c r="I101" s="223">
        <f t="shared" si="2"/>
        <v>0</v>
      </c>
      <c r="J101" s="216"/>
      <c r="K101" s="216"/>
    </row>
    <row r="102" spans="1:42" s="46" customFormat="1" x14ac:dyDescent="0.25">
      <c r="A102" s="229"/>
      <c r="B102" s="245" t="s">
        <v>38</v>
      </c>
      <c r="C102" s="236"/>
      <c r="D102" s="236"/>
      <c r="E102" s="246" t="s">
        <v>168</v>
      </c>
      <c r="F102" s="236"/>
      <c r="G102" s="236"/>
      <c r="H102" s="237"/>
      <c r="I102" s="223">
        <f t="shared" si="2"/>
        <v>0</v>
      </c>
      <c r="J102" s="216"/>
      <c r="K102" s="216"/>
    </row>
    <row r="103" spans="1:42" s="46" customFormat="1" x14ac:dyDescent="0.25">
      <c r="A103" s="229"/>
      <c r="B103" s="245" t="s">
        <v>200</v>
      </c>
      <c r="C103" s="236"/>
      <c r="D103" s="236"/>
      <c r="E103" s="246" t="s">
        <v>168</v>
      </c>
      <c r="F103" s="236"/>
      <c r="G103" s="236"/>
      <c r="H103" s="237"/>
      <c r="I103" s="223">
        <f t="shared" si="2"/>
        <v>0</v>
      </c>
      <c r="J103" s="216"/>
      <c r="K103" s="216"/>
    </row>
    <row r="104" spans="1:42" s="46" customFormat="1" ht="31.5" x14ac:dyDescent="0.25">
      <c r="A104" s="229"/>
      <c r="B104" s="249" t="s">
        <v>322</v>
      </c>
      <c r="C104" s="236"/>
      <c r="D104" s="236"/>
      <c r="E104" s="246" t="s">
        <v>323</v>
      </c>
      <c r="F104" s="236"/>
      <c r="G104" s="236"/>
      <c r="H104" s="247"/>
      <c r="I104" s="223">
        <f t="shared" si="2"/>
        <v>0</v>
      </c>
      <c r="J104" s="216"/>
      <c r="K104" s="216"/>
    </row>
    <row r="105" spans="1:42" s="68" customFormat="1" x14ac:dyDescent="0.25">
      <c r="A105" s="191" t="s">
        <v>122</v>
      </c>
      <c r="B105" s="192" t="s">
        <v>43</v>
      </c>
      <c r="C105" s="192"/>
      <c r="D105" s="192"/>
      <c r="E105" s="192"/>
      <c r="F105" s="192"/>
      <c r="G105" s="192"/>
      <c r="H105" s="192"/>
      <c r="I105" s="193"/>
      <c r="J105" s="192"/>
      <c r="K105" s="192"/>
      <c r="L105" s="67"/>
      <c r="M105" s="67"/>
      <c r="N105" s="67"/>
      <c r="O105" s="67"/>
      <c r="P105" s="67"/>
      <c r="Q105" s="67"/>
      <c r="R105" s="67"/>
      <c r="S105" s="67"/>
      <c r="T105" s="67"/>
      <c r="U105" s="67"/>
      <c r="V105" s="67"/>
      <c r="W105" s="67"/>
      <c r="X105" s="67"/>
      <c r="Y105" s="67"/>
      <c r="Z105" s="67"/>
      <c r="AA105" s="67"/>
      <c r="AB105" s="67"/>
      <c r="AC105" s="67"/>
      <c r="AD105" s="67"/>
      <c r="AE105" s="67"/>
      <c r="AF105" s="67"/>
      <c r="AG105" s="67"/>
      <c r="AH105" s="67"/>
      <c r="AI105" s="67"/>
      <c r="AJ105" s="67"/>
      <c r="AK105" s="67"/>
      <c r="AL105" s="67"/>
      <c r="AM105" s="67"/>
      <c r="AN105" s="67"/>
      <c r="AO105" s="67"/>
      <c r="AP105" s="67"/>
    </row>
    <row r="106" spans="1:42" s="68" customFormat="1" x14ac:dyDescent="0.25">
      <c r="A106" s="194" t="s">
        <v>123</v>
      </c>
      <c r="B106" s="195" t="s">
        <v>43</v>
      </c>
      <c r="C106" s="195"/>
      <c r="D106" s="195"/>
      <c r="E106" s="195"/>
      <c r="F106" s="195"/>
      <c r="G106" s="195"/>
      <c r="H106" s="195"/>
      <c r="I106" s="196"/>
      <c r="J106" s="195"/>
      <c r="K106" s="195"/>
      <c r="L106" s="67"/>
      <c r="M106" s="67"/>
      <c r="N106" s="67"/>
      <c r="O106" s="67"/>
      <c r="P106" s="67"/>
      <c r="Q106" s="67"/>
      <c r="R106" s="67"/>
      <c r="S106" s="67"/>
      <c r="T106" s="67"/>
      <c r="U106" s="67"/>
      <c r="V106" s="67"/>
      <c r="W106" s="67"/>
      <c r="X106" s="67"/>
      <c r="Y106" s="67"/>
      <c r="Z106" s="67"/>
      <c r="AA106" s="67"/>
      <c r="AB106" s="67"/>
      <c r="AC106" s="67"/>
      <c r="AD106" s="67"/>
      <c r="AE106" s="67"/>
      <c r="AF106" s="67"/>
      <c r="AG106" s="67"/>
      <c r="AH106" s="67"/>
      <c r="AI106" s="67"/>
      <c r="AJ106" s="67"/>
      <c r="AK106" s="67"/>
      <c r="AL106" s="67"/>
      <c r="AM106" s="67"/>
      <c r="AN106" s="67"/>
      <c r="AO106" s="67"/>
      <c r="AP106" s="67"/>
    </row>
    <row r="107" spans="1:42" s="47" customFormat="1" x14ac:dyDescent="0.25">
      <c r="A107" s="208"/>
      <c r="B107" s="209" t="s">
        <v>12</v>
      </c>
      <c r="C107" s="209"/>
      <c r="D107" s="209"/>
      <c r="E107" s="209"/>
      <c r="F107" s="209"/>
      <c r="G107" s="210"/>
      <c r="H107" s="210"/>
      <c r="I107" s="211">
        <f>SUM(I108:I120)</f>
        <v>0</v>
      </c>
      <c r="J107" s="212"/>
      <c r="K107" s="212"/>
      <c r="L107" s="78"/>
      <c r="M107" s="78"/>
      <c r="N107" s="78"/>
      <c r="O107" s="78"/>
      <c r="P107" s="78"/>
      <c r="Q107" s="78"/>
      <c r="R107" s="78"/>
      <c r="S107" s="78"/>
      <c r="T107" s="78"/>
      <c r="U107" s="78"/>
      <c r="V107" s="78"/>
      <c r="W107" s="78"/>
      <c r="X107" s="78"/>
      <c r="Y107" s="78"/>
      <c r="Z107" s="78"/>
      <c r="AA107" s="78"/>
      <c r="AB107" s="78"/>
      <c r="AC107" s="78"/>
      <c r="AD107" s="78"/>
      <c r="AE107" s="78"/>
      <c r="AF107" s="78"/>
      <c r="AG107" s="78"/>
      <c r="AH107" s="78"/>
      <c r="AI107" s="78"/>
      <c r="AJ107" s="78"/>
      <c r="AK107" s="78"/>
      <c r="AL107" s="78"/>
      <c r="AM107" s="78"/>
      <c r="AN107" s="78"/>
      <c r="AO107" s="78"/>
      <c r="AP107" s="78"/>
    </row>
    <row r="108" spans="1:42" s="47" customFormat="1" x14ac:dyDescent="0.25">
      <c r="A108" s="219"/>
      <c r="B108" s="245" t="s">
        <v>241</v>
      </c>
      <c r="C108" s="236"/>
      <c r="D108" s="236" t="s">
        <v>242</v>
      </c>
      <c r="E108" s="236" t="s">
        <v>6</v>
      </c>
      <c r="F108" s="139"/>
      <c r="G108" s="226"/>
      <c r="H108" s="226"/>
      <c r="I108" s="223">
        <f>G108*H108</f>
        <v>0</v>
      </c>
      <c r="J108" s="224"/>
      <c r="K108" s="224"/>
      <c r="M108" s="235"/>
    </row>
    <row r="109" spans="1:42" s="47" customFormat="1" x14ac:dyDescent="0.25">
      <c r="A109" s="219"/>
      <c r="B109" s="245" t="s">
        <v>243</v>
      </c>
      <c r="C109" s="236"/>
      <c r="D109" s="236" t="s">
        <v>244</v>
      </c>
      <c r="E109" s="236" t="s">
        <v>6</v>
      </c>
      <c r="F109" s="139"/>
      <c r="G109" s="226"/>
      <c r="H109" s="226"/>
      <c r="I109" s="223">
        <f t="shared" ref="I109:I119" si="3">G109*H109</f>
        <v>0</v>
      </c>
      <c r="J109" s="224"/>
      <c r="K109" s="224"/>
      <c r="M109" s="235"/>
    </row>
    <row r="110" spans="1:42" s="47" customFormat="1" x14ac:dyDescent="0.25">
      <c r="A110" s="219"/>
      <c r="B110" s="245" t="s">
        <v>224</v>
      </c>
      <c r="C110" s="236"/>
      <c r="D110" s="236"/>
      <c r="E110" s="236" t="s">
        <v>6</v>
      </c>
      <c r="F110" s="139"/>
      <c r="G110" s="226"/>
      <c r="H110" s="226"/>
      <c r="I110" s="223">
        <f t="shared" si="3"/>
        <v>0</v>
      </c>
      <c r="J110" s="224"/>
      <c r="K110" s="224"/>
      <c r="M110" s="235"/>
    </row>
    <row r="111" spans="1:42" s="46" customFormat="1" x14ac:dyDescent="0.25">
      <c r="A111" s="229"/>
      <c r="B111" s="245" t="s">
        <v>292</v>
      </c>
      <c r="C111" s="236"/>
      <c r="D111" s="236" t="s">
        <v>247</v>
      </c>
      <c r="E111" s="236" t="s">
        <v>6</v>
      </c>
      <c r="F111" s="139"/>
      <c r="G111" s="226"/>
      <c r="H111" s="226"/>
      <c r="I111" s="223">
        <f t="shared" si="3"/>
        <v>0</v>
      </c>
      <c r="J111" s="216"/>
      <c r="K111" s="216"/>
      <c r="M111" s="235"/>
    </row>
    <row r="112" spans="1:42" s="46" customFormat="1" x14ac:dyDescent="0.25">
      <c r="A112" s="229"/>
      <c r="B112" s="245" t="s">
        <v>249</v>
      </c>
      <c r="C112" s="236"/>
      <c r="D112" s="236" t="s">
        <v>247</v>
      </c>
      <c r="E112" s="236" t="s">
        <v>6</v>
      </c>
      <c r="F112" s="139"/>
      <c r="G112" s="226"/>
      <c r="H112" s="226"/>
      <c r="I112" s="223">
        <f t="shared" si="3"/>
        <v>0</v>
      </c>
      <c r="J112" s="216"/>
      <c r="K112" s="216"/>
      <c r="M112" s="235"/>
    </row>
    <row r="113" spans="1:13" s="46" customFormat="1" x14ac:dyDescent="0.25">
      <c r="A113" s="229"/>
      <c r="B113" s="245" t="s">
        <v>125</v>
      </c>
      <c r="C113" s="236"/>
      <c r="D113" s="236" t="s">
        <v>245</v>
      </c>
      <c r="E113" s="236" t="s">
        <v>6</v>
      </c>
      <c r="F113" s="139"/>
      <c r="G113" s="226"/>
      <c r="H113" s="226"/>
      <c r="I113" s="223">
        <f t="shared" si="3"/>
        <v>0</v>
      </c>
      <c r="J113" s="216"/>
      <c r="K113" s="216"/>
      <c r="M113" s="235"/>
    </row>
    <row r="114" spans="1:13" s="46" customFormat="1" x14ac:dyDescent="0.25">
      <c r="A114" s="229"/>
      <c r="B114" s="245" t="s">
        <v>126</v>
      </c>
      <c r="C114" s="236"/>
      <c r="D114" s="236" t="s">
        <v>246</v>
      </c>
      <c r="E114" s="236" t="s">
        <v>6</v>
      </c>
      <c r="F114" s="139"/>
      <c r="G114" s="226"/>
      <c r="H114" s="226"/>
      <c r="I114" s="223">
        <f t="shared" si="3"/>
        <v>0</v>
      </c>
      <c r="J114" s="216"/>
      <c r="K114" s="216"/>
      <c r="M114" s="235"/>
    </row>
    <row r="115" spans="1:13" s="46" customFormat="1" x14ac:dyDescent="0.25">
      <c r="A115" s="229"/>
      <c r="B115" s="245" t="s">
        <v>63</v>
      </c>
      <c r="C115" s="236"/>
      <c r="D115" s="236"/>
      <c r="E115" s="236" t="s">
        <v>6</v>
      </c>
      <c r="F115" s="139"/>
      <c r="G115" s="226"/>
      <c r="H115" s="226"/>
      <c r="I115" s="223">
        <f t="shared" si="3"/>
        <v>0</v>
      </c>
      <c r="J115" s="216"/>
      <c r="K115" s="216"/>
      <c r="M115" s="235"/>
    </row>
    <row r="116" spans="1:13" s="46" customFormat="1" x14ac:dyDescent="0.25">
      <c r="A116" s="229"/>
      <c r="B116" s="245" t="s">
        <v>106</v>
      </c>
      <c r="C116" s="236"/>
      <c r="D116" s="236" t="s">
        <v>228</v>
      </c>
      <c r="E116" s="236" t="s">
        <v>64</v>
      </c>
      <c r="F116" s="139"/>
      <c r="G116" s="226"/>
      <c r="H116" s="226"/>
      <c r="I116" s="223">
        <f t="shared" si="3"/>
        <v>0</v>
      </c>
      <c r="J116" s="216"/>
      <c r="K116" s="216"/>
      <c r="M116" s="235"/>
    </row>
    <row r="117" spans="1:13" s="46" customFormat="1" x14ac:dyDescent="0.25">
      <c r="A117" s="229"/>
      <c r="B117" s="245" t="s">
        <v>107</v>
      </c>
      <c r="C117" s="236"/>
      <c r="D117" s="236" t="s">
        <v>294</v>
      </c>
      <c r="E117" s="236" t="s">
        <v>64</v>
      </c>
      <c r="F117" s="139"/>
      <c r="G117" s="226"/>
      <c r="H117" s="226"/>
      <c r="I117" s="223">
        <f t="shared" si="3"/>
        <v>0</v>
      </c>
      <c r="J117" s="216"/>
      <c r="K117" s="216"/>
      <c r="M117" s="235"/>
    </row>
    <row r="118" spans="1:13" s="46" customFormat="1" x14ac:dyDescent="0.25">
      <c r="A118" s="229"/>
      <c r="B118" s="245" t="s">
        <v>248</v>
      </c>
      <c r="C118" s="236"/>
      <c r="D118" s="236" t="s">
        <v>293</v>
      </c>
      <c r="E118" s="236" t="s">
        <v>64</v>
      </c>
      <c r="F118" s="139"/>
      <c r="G118" s="226"/>
      <c r="H118" s="226"/>
      <c r="I118" s="223">
        <f t="shared" si="3"/>
        <v>0</v>
      </c>
      <c r="J118" s="216"/>
      <c r="K118" s="216"/>
      <c r="M118" s="235"/>
    </row>
    <row r="119" spans="1:13" s="46" customFormat="1" ht="31.5" x14ac:dyDescent="0.25">
      <c r="A119" s="229"/>
      <c r="B119" s="245" t="s">
        <v>295</v>
      </c>
      <c r="C119" s="236"/>
      <c r="D119" s="236"/>
      <c r="E119" s="236" t="s">
        <v>111</v>
      </c>
      <c r="F119" s="139"/>
      <c r="G119" s="226"/>
      <c r="H119" s="226"/>
      <c r="I119" s="223">
        <f t="shared" si="3"/>
        <v>0</v>
      </c>
      <c r="J119" s="216"/>
      <c r="K119" s="216"/>
      <c r="M119" s="235"/>
    </row>
    <row r="120" spans="1:13" s="46" customFormat="1" x14ac:dyDescent="0.25">
      <c r="A120" s="229"/>
      <c r="B120" s="249" t="s">
        <v>324</v>
      </c>
      <c r="C120" s="236"/>
      <c r="D120" s="236"/>
      <c r="E120" s="236" t="s">
        <v>168</v>
      </c>
      <c r="F120" s="139"/>
      <c r="G120" s="226"/>
      <c r="H120" s="226"/>
      <c r="I120" s="233">
        <f>SUM(I121:I124)</f>
        <v>0</v>
      </c>
      <c r="J120" s="216"/>
      <c r="K120" s="216"/>
      <c r="M120" s="235"/>
    </row>
    <row r="121" spans="1:13" s="46" customFormat="1" x14ac:dyDescent="0.25">
      <c r="A121" s="229"/>
      <c r="B121" s="249" t="s">
        <v>325</v>
      </c>
      <c r="C121" s="236"/>
      <c r="D121" s="236"/>
      <c r="E121" s="236" t="s">
        <v>168</v>
      </c>
      <c r="F121" s="139"/>
      <c r="G121" s="226"/>
      <c r="H121" s="226"/>
      <c r="I121" s="223">
        <f t="shared" ref="I121:I124" si="4">G121*H121</f>
        <v>0</v>
      </c>
      <c r="J121" s="216"/>
      <c r="K121" s="216"/>
      <c r="M121" s="235"/>
    </row>
    <row r="122" spans="1:13" s="46" customFormat="1" x14ac:dyDescent="0.25">
      <c r="A122" s="229"/>
      <c r="B122" s="249" t="s">
        <v>326</v>
      </c>
      <c r="C122" s="236"/>
      <c r="D122" s="236"/>
      <c r="E122" s="236" t="s">
        <v>168</v>
      </c>
      <c r="F122" s="139"/>
      <c r="G122" s="226"/>
      <c r="H122" s="226"/>
      <c r="I122" s="223">
        <f t="shared" si="4"/>
        <v>0</v>
      </c>
      <c r="J122" s="216"/>
      <c r="K122" s="216"/>
      <c r="M122" s="235"/>
    </row>
    <row r="123" spans="1:13" s="46" customFormat="1" x14ac:dyDescent="0.25">
      <c r="A123" s="229"/>
      <c r="B123" s="249" t="s">
        <v>327</v>
      </c>
      <c r="C123" s="236"/>
      <c r="D123" s="236"/>
      <c r="E123" s="236" t="s">
        <v>168</v>
      </c>
      <c r="F123" s="139"/>
      <c r="G123" s="226"/>
      <c r="H123" s="226"/>
      <c r="I123" s="223">
        <f t="shared" si="4"/>
        <v>0</v>
      </c>
      <c r="J123" s="216"/>
      <c r="K123" s="216"/>
      <c r="M123" s="235"/>
    </row>
    <row r="124" spans="1:13" s="46" customFormat="1" x14ac:dyDescent="0.25">
      <c r="A124" s="229"/>
      <c r="B124" s="249" t="s">
        <v>46</v>
      </c>
      <c r="C124" s="236"/>
      <c r="D124" s="236"/>
      <c r="E124" s="236" t="s">
        <v>168</v>
      </c>
      <c r="F124" s="139"/>
      <c r="G124" s="226"/>
      <c r="H124" s="226"/>
      <c r="I124" s="223">
        <f t="shared" si="4"/>
        <v>0</v>
      </c>
      <c r="J124" s="216"/>
      <c r="K124" s="216"/>
      <c r="M124" s="235"/>
    </row>
    <row r="125" spans="1:13" s="34" customFormat="1" x14ac:dyDescent="0.25">
      <c r="A125" s="193"/>
      <c r="B125" s="192"/>
      <c r="C125" s="192"/>
      <c r="D125" s="192"/>
      <c r="E125" s="192"/>
      <c r="F125" s="192"/>
      <c r="G125" s="192"/>
      <c r="H125" s="202" t="s">
        <v>304</v>
      </c>
      <c r="I125" s="203">
        <f>I107+I19+I10</f>
        <v>0</v>
      </c>
      <c r="J125" s="203"/>
      <c r="K125" s="203"/>
      <c r="L125" s="78"/>
    </row>
    <row r="126" spans="1:13" s="29" customFormat="1" x14ac:dyDescent="0.25">
      <c r="A126" s="12" t="s">
        <v>65</v>
      </c>
      <c r="B126" s="14"/>
      <c r="C126" s="22"/>
      <c r="D126" s="22"/>
      <c r="E126" s="22"/>
      <c r="F126" s="22"/>
      <c r="G126" s="23"/>
      <c r="H126" s="24"/>
      <c r="I126" s="24" t="b">
        <f>I125='[1]ЛСР 12.07'!I153</f>
        <v>1</v>
      </c>
      <c r="J126" s="14"/>
      <c r="K126" s="14"/>
    </row>
    <row r="127" spans="1:13" s="29" customFormat="1" x14ac:dyDescent="0.25">
      <c r="A127" s="25" t="s">
        <v>66</v>
      </c>
      <c r="B127" s="14"/>
      <c r="C127" s="22"/>
      <c r="D127" s="22"/>
      <c r="E127" s="22"/>
      <c r="F127" s="22"/>
      <c r="G127" s="23"/>
      <c r="H127" s="24"/>
      <c r="I127" s="24"/>
      <c r="J127" s="14"/>
      <c r="K127" s="14"/>
    </row>
    <row r="128" spans="1:13" s="82" customFormat="1" ht="51" customHeight="1" x14ac:dyDescent="0.25">
      <c r="A128" s="292" t="s">
        <v>67</v>
      </c>
      <c r="B128" s="292"/>
      <c r="C128" s="292"/>
      <c r="D128" s="292"/>
      <c r="E128" s="292"/>
      <c r="F128" s="292"/>
      <c r="G128" s="292"/>
      <c r="H128" s="292"/>
      <c r="I128" s="292"/>
      <c r="J128" s="11"/>
      <c r="K128" s="11"/>
    </row>
    <row r="129" spans="1:11" s="82" customFormat="1" x14ac:dyDescent="0.25">
      <c r="A129" s="293" t="s">
        <v>68</v>
      </c>
      <c r="B129" s="293"/>
      <c r="C129" s="293"/>
      <c r="D129" s="293"/>
      <c r="E129" s="293"/>
      <c r="F129" s="293"/>
      <c r="G129" s="293"/>
      <c r="H129" s="293"/>
      <c r="I129" s="293"/>
      <c r="J129" s="11"/>
      <c r="K129" s="11"/>
    </row>
    <row r="131" spans="1:11" ht="120" customHeight="1" x14ac:dyDescent="0.25">
      <c r="A131" s="292"/>
      <c r="B131" s="294"/>
      <c r="C131" s="294"/>
      <c r="D131" s="294"/>
      <c r="E131" s="294"/>
      <c r="F131" s="294"/>
      <c r="G131" s="294"/>
      <c r="H131" s="294"/>
      <c r="I131" s="294"/>
    </row>
  </sheetData>
  <mergeCells count="5">
    <mergeCell ref="A2:K2"/>
    <mergeCell ref="B3:I3"/>
    <mergeCell ref="A128:I128"/>
    <mergeCell ref="A129:I129"/>
    <mergeCell ref="A131:I131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4</vt:i4>
      </vt:variant>
      <vt:variant>
        <vt:lpstr>Именованные диапазоны</vt:lpstr>
      </vt:variant>
      <vt:variant>
        <vt:i4>1</vt:i4>
      </vt:variant>
    </vt:vector>
  </HeadingPairs>
  <TitlesOfParts>
    <vt:vector size="5" baseType="lpstr">
      <vt:lpstr>Лист1</vt:lpstr>
      <vt:lpstr>ЛСР 12.07</vt:lpstr>
      <vt:lpstr>Работы</vt:lpstr>
      <vt:lpstr>Материалы</vt:lpstr>
      <vt:lpstr>'ЛСР 12.07'!Область_печати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Крючева Яна Ярулловна</dc:creator>
  <cp:lastModifiedBy>Калистратов Евгений Александрович</cp:lastModifiedBy>
  <dcterms:created xsi:type="dcterms:W3CDTF">2015-06-05T18:19:34Z</dcterms:created>
  <dcterms:modified xsi:type="dcterms:W3CDTF">2026-01-22T08:28:27Z</dcterms:modified>
</cp:coreProperties>
</file>