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/>
  <mc:AlternateContent xmlns:mc="http://schemas.openxmlformats.org/markup-compatibility/2006">
    <mc:Choice Requires="x15">
      <x15ac:absPath xmlns:x15ac="http://schemas.microsoft.com/office/spreadsheetml/2010/11/ac" url="I:\_Сметный отдел\2. ТЕНДЕРЫ\ЛЕСОБАЗА - ЖК Беринг\Лесобаза ГП-75, ГП-76\Временное ограждение\"/>
    </mc:Choice>
  </mc:AlternateContent>
  <xr:revisionPtr revIDLastSave="0" documentId="13_ncr:1_{89D195DE-7A77-4E60-AF2E-03B405078803}" xr6:coauthVersionLast="47" xr6:coauthVersionMax="47" xr10:uidLastSave="{00000000-0000-0000-0000-000000000000}"/>
  <bookViews>
    <workbookView xWindow="-28920" yWindow="-120" windowWidth="29040" windowHeight="15840" tabRatio="673" xr2:uid="{00000000-000D-0000-FFFF-FFFF00000000}"/>
  </bookViews>
  <sheets>
    <sheet name="ГП-75" sheetId="26" r:id="rId1"/>
    <sheet name="ГП-76" sheetId="31" r:id="rId2"/>
    <sheet name="Работа" sheetId="33" r:id="rId3"/>
    <sheet name="Материал" sheetId="35" r:id="rId4"/>
  </sheets>
  <definedNames>
    <definedName name="Excel_BuiltIn_Print_Area_1">#REF!</definedName>
    <definedName name="Excel_BuiltIn_Print_Area_1_1">"$#ССЫЛ!.$A$1:$E$17"</definedName>
    <definedName name="Excel_BuiltIn_Print_Area_10">#REF!</definedName>
    <definedName name="Excel_BuiltIn_Print_Area_11">#REF!</definedName>
    <definedName name="Excel_BuiltIn_Print_Area_12">#REF!</definedName>
    <definedName name="Excel_BuiltIn_Print_Area_13">#REF!</definedName>
    <definedName name="Excel_BuiltIn_Print_Area_2_1">#REF!</definedName>
    <definedName name="Excel_BuiltIn_Print_Area_3_1">#REF!</definedName>
    <definedName name="Excel_BuiltIn_Print_Area_5">#REF!</definedName>
    <definedName name="Excel_BuiltIn_Print_Area_6_1">#REF!</definedName>
    <definedName name="Excel_BuiltIn_Print_Area_7">#REF!</definedName>
    <definedName name="Excel_BuiltIn_Print_Area_8">#REF!</definedName>
    <definedName name="Excel_BuiltIn_Print_Area_9">#REF!</definedName>
    <definedName name="БС1">"$#ССЫЛ!.$D$129"</definedName>
    <definedName name="БС2">"$#ССЫЛ!.$D$135"</definedName>
    <definedName name="БС3">"$#ССЫЛ!.$D$141"</definedName>
    <definedName name="Д1">"$#ССЫЛ!.$D$149"</definedName>
    <definedName name="Д2">"$#ССЫЛ!.$D$158"</definedName>
    <definedName name="Д3">"$#ССЫЛ!.$D$164"</definedName>
    <definedName name="К1">"$#ССЫЛ!.$D$#ССЫЛ!"</definedName>
    <definedName name="К2">"$#ССЫЛ!.$D$#ССЫЛ!"</definedName>
    <definedName name="КО1">"$#ССЫЛ!.$D$#ССЫЛ!"</definedName>
    <definedName name="КО3">"$#ССЫЛ!.$D$#ССЫЛ!"</definedName>
    <definedName name="ЛП">"$#ССЫЛ!.$D$285"</definedName>
    <definedName name="ЛП1">"$#ССЫЛ!.$D$284"</definedName>
    <definedName name="МП1">"$#ССЫЛ!.$D$181"</definedName>
    <definedName name="МП1.1">"$#ССЫЛ!.$D$178"</definedName>
    <definedName name="МП2">"$#ССЫЛ!.$D$195"</definedName>
    <definedName name="МП3">"$#ССЫЛ!.$D$215"</definedName>
    <definedName name="МП4">"$#ССЫЛ!.$D$235"</definedName>
    <definedName name="МП5">"$#ССЫЛ!.$D$256"</definedName>
    <definedName name="МП6">"$#ССЫЛ!.$D$259"</definedName>
    <definedName name="МП7">"$#ССЫЛ!.$D$270"</definedName>
    <definedName name="МП8">"$#ССЫЛ!.$D$277"</definedName>
    <definedName name="_xlnm.Print_Area" localSheetId="0">'ГП-75'!$A$1:$J$38</definedName>
    <definedName name="_xlnm.Print_Area" localSheetId="1">'ГП-76'!$A$1:$J$38</definedName>
    <definedName name="_xlnm.Print_Area" localSheetId="3">Материал!$A$1:$J$22</definedName>
    <definedName name="_xlnm.Print_Area" localSheetId="2">Работа!$A$1:$J$21</definedName>
    <definedName name="С1">"$#ССЫЛ!.$D$#ССЫЛ!"</definedName>
    <definedName name="С10">"$#ССЫЛ!.$D$121"</definedName>
    <definedName name="С2">"$#ССЫЛ!.$D$#ССЫЛ!"</definedName>
    <definedName name="С3">"$#ССЫЛ!.$D$11"</definedName>
    <definedName name="С4">"$#ССЫЛ!.$D$#ССЫЛ!"</definedName>
    <definedName name="С5">"$#ССЫЛ!.$D$#ССЫЛ!"</definedName>
    <definedName name="С5.1">"$#ССЫЛ!.$D$#ССЫЛ!"</definedName>
    <definedName name="С5.2">"$#ССЫЛ!.$D$43"</definedName>
    <definedName name="С6">"$#ССЫЛ!.$D$66"</definedName>
    <definedName name="С7">"$#ССЫЛ!.$D$72"</definedName>
    <definedName name="С8">"$#ССЫЛ!.$D$78"</definedName>
    <definedName name="С9">"$#ССЫЛ!.$D$99"</definedName>
  </definedNames>
  <calcPr calcId="191029" fullPrecision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22" i="31" l="1"/>
  <c r="F20" i="31"/>
  <c r="F9" i="35" s="1"/>
  <c r="H9" i="35" s="1"/>
  <c r="F22" i="26"/>
  <c r="F20" i="26"/>
  <c r="F10" i="33"/>
  <c r="H10" i="33" s="1"/>
  <c r="F10" i="35"/>
  <c r="F11" i="35"/>
  <c r="H11" i="35" s="1"/>
  <c r="F15" i="33"/>
  <c r="H15" i="33" s="1"/>
  <c r="F11" i="33"/>
  <c r="H11" i="33" s="1"/>
  <c r="G20" i="31"/>
  <c r="G22" i="31"/>
  <c r="H22" i="31" s="1"/>
  <c r="G21" i="31"/>
  <c r="H21" i="31" s="1"/>
  <c r="G21" i="26"/>
  <c r="H21" i="26" s="1"/>
  <c r="G22" i="26"/>
  <c r="G20" i="26"/>
  <c r="H20" i="26" s="1"/>
  <c r="G27" i="31"/>
  <c r="H27" i="31" s="1"/>
  <c r="H26" i="31" s="1"/>
  <c r="G18" i="31"/>
  <c r="H18" i="31" s="1"/>
  <c r="G17" i="31"/>
  <c r="H17" i="31" s="1"/>
  <c r="G27" i="26"/>
  <c r="G18" i="26"/>
  <c r="G17" i="26"/>
  <c r="H16" i="35"/>
  <c r="H10" i="35"/>
  <c r="H29" i="31"/>
  <c r="H28" i="31" s="1"/>
  <c r="H20" i="31" l="1"/>
  <c r="H33" i="31" s="1"/>
  <c r="H17" i="35"/>
  <c r="H16" i="31"/>
  <c r="H31" i="31" s="1"/>
  <c r="H16" i="33"/>
  <c r="H25" i="31"/>
  <c r="H19" i="31"/>
  <c r="H25" i="35" l="1"/>
  <c r="H15" i="31"/>
  <c r="H30" i="31" s="1"/>
  <c r="H32" i="31"/>
  <c r="H18" i="26" l="1"/>
  <c r="H17" i="26"/>
  <c r="H16" i="26" l="1"/>
  <c r="H27" i="26"/>
  <c r="H29" i="26"/>
  <c r="H33" i="26" s="1"/>
  <c r="H28" i="26" l="1"/>
  <c r="H22" i="26"/>
  <c r="H19" i="26" s="1"/>
  <c r="H15" i="26" s="1"/>
  <c r="H26" i="26"/>
  <c r="H25" i="26" s="1"/>
  <c r="H32" i="26" l="1"/>
  <c r="H31" i="26"/>
  <c r="H30" i="26" l="1"/>
  <c r="H26" i="35" s="1"/>
</calcChain>
</file>

<file path=xl/sharedStrings.xml><?xml version="1.0" encoding="utf-8"?>
<sst xmlns="http://schemas.openxmlformats.org/spreadsheetml/2006/main" count="234" uniqueCount="63">
  <si>
    <t>в тч стоимость работ:</t>
  </si>
  <si>
    <t>в тч стоимость материалов:</t>
  </si>
  <si>
    <t>Примечание:</t>
  </si>
  <si>
    <t>ПОДРЯДЧИК:</t>
  </si>
  <si>
    <t xml:space="preserve">ЗАКАЗЧИК: </t>
  </si>
  <si>
    <t>Наименование</t>
  </si>
  <si>
    <t>Ед. изм.</t>
  </si>
  <si>
    <t>шт</t>
  </si>
  <si>
    <t>Материалы:</t>
  </si>
  <si>
    <t>№</t>
  </si>
  <si>
    <t>Кол-во</t>
  </si>
  <si>
    <t>Сумма</t>
  </si>
  <si>
    <t>Примечание</t>
  </si>
  <si>
    <t>Характеристика</t>
  </si>
  <si>
    <t xml:space="preserve">ТЕХНИЧЕСКИЙ ЗАКАЗЧИК: </t>
  </si>
  <si>
    <t>-</t>
  </si>
  <si>
    <t>Закуп подрядчика</t>
  </si>
  <si>
    <t>ООО "ТЗ "ЭНКО"</t>
  </si>
  <si>
    <t>ООО "ЭНКО"</t>
  </si>
  <si>
    <t>Итого</t>
  </si>
  <si>
    <t>Стоимость материалов учитывает доставку.</t>
  </si>
  <si>
    <t>В случае, если один из перечисленных прочих материалов не был использован по факту при производстве работ, заказчик вправе откорректировать процент прочих материалов в актах выполненных работ (формы КС-2, КС-3), уменьшив на сумму исключенного материала.</t>
  </si>
  <si>
    <t>Стоимость СМР учитывает: затраты на все второстепенные материалы и работы необходимые для осуществления полного комплекса работ, включая затраты: обеспечение технической водой для производства работ и бытовых целей; на мобилизацию, аренду и эксплуатацию всех необходимых механизмов, оборудования и инструментов, бытовых помещений и биотуалетов; на подъем материалов и разноску по этажам к местам производства работ; выполнение сопутствующих работ;  вывоз мусора; накладные расходы, прибыль организации, налоги и иные издержки Подрядчика; Обеспечение безопасного производства труда.</t>
  </si>
  <si>
    <t>с сохранением изделия</t>
  </si>
  <si>
    <t>Демонтаж временного ограждения (решетчатые двери)</t>
  </si>
  <si>
    <t>Работа:</t>
  </si>
  <si>
    <t>03.03.02.00</t>
  </si>
  <si>
    <t>03.03.02</t>
  </si>
  <si>
    <t>Прочие материалы (грунт, элеткроды, труба)</t>
  </si>
  <si>
    <t>чугун 62 мм</t>
  </si>
  <si>
    <t>Замки навесные</t>
  </si>
  <si>
    <t>т</t>
  </si>
  <si>
    <t>Ø12 А500С</t>
  </si>
  <si>
    <t>Арматура</t>
  </si>
  <si>
    <t>Изготовление и монтаж временного ограждения (решетчатые двери)</t>
  </si>
  <si>
    <t>Устройство временных ограждений (решетчатые двери)</t>
  </si>
  <si>
    <t>03.03.01.00</t>
  </si>
  <si>
    <t>03.03.01</t>
  </si>
  <si>
    <t>Временные ограждения (решетчатые двери)</t>
  </si>
  <si>
    <t>03.03</t>
  </si>
  <si>
    <t>Каркас</t>
  </si>
  <si>
    <t>03</t>
  </si>
  <si>
    <t>Форма закупа материала</t>
  </si>
  <si>
    <t>Цена за ед.изм.</t>
  </si>
  <si>
    <t>Норма расхода</t>
  </si>
  <si>
    <t>_________________/С.И. Ярков</t>
  </si>
  <si>
    <t>_____________/С.И. Ярков</t>
  </si>
  <si>
    <t>Приложение №1</t>
  </si>
  <si>
    <t>В случае изменения системы налогообложения, риски увеличения стоимости договора относятся на сторону, чья система налогообложения изменяется.</t>
  </si>
  <si>
    <t>к Договору подряда №</t>
  </si>
  <si>
    <t>______________/</t>
  </si>
  <si>
    <t>Локальный сметный расчет №1 (ГП-75)</t>
  </si>
  <si>
    <t>Монтаж временного ограждения (решетчатые двери)</t>
  </si>
  <si>
    <t>б/у</t>
  </si>
  <si>
    <t>Решетчатые двери б/у</t>
  </si>
  <si>
    <t>Итого по ЛСР, с НДС:</t>
  </si>
  <si>
    <t>в тч НДС _%:</t>
  </si>
  <si>
    <t>Локальный сметный расчет №2 (ГП-76)</t>
  </si>
  <si>
    <t>ИТОГО</t>
  </si>
  <si>
    <t xml:space="preserve">Итого </t>
  </si>
  <si>
    <t>Ведомость работ (ГП75,76)</t>
  </si>
  <si>
    <t>Ведомость материалов (ГП75,76)</t>
  </si>
  <si>
    <t>Прочие материалы (грунт, электроды, труба)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</si>
</sst>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#,##0.000"/>
    <numFmt numFmtId="165" formatCode="#,##0.00_р_."/>
    <numFmt numFmtId="166" formatCode="#,##0.00\ _₽"/>
    <numFmt numFmtId="167" formatCode="0.000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b/>
      <i/>
      <sz val="12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i/>
      <u/>
      <sz val="12"/>
      <name val="Times New Roman"/>
      <family val="1"/>
      <charset val="204"/>
    </font>
    <font>
      <b/>
      <i/>
      <sz val="12"/>
      <color theme="1"/>
      <name val="Times New Roman"/>
      <family val="1"/>
      <charset val="204"/>
    </font>
    <font>
      <sz val="11"/>
      <color theme="0"/>
      <name val="Calibri"/>
      <family val="2"/>
      <charset val="204"/>
      <scheme val="minor"/>
    </font>
    <font>
      <sz val="12"/>
      <color rgb="FFFF0000"/>
      <name val="Times New Roman"/>
      <family val="1"/>
      <charset val="204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C996D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6">
    <xf numFmtId="0" fontId="0" fillId="0" borderId="0"/>
    <xf numFmtId="0" fontId="3" fillId="0" borderId="0"/>
    <xf numFmtId="0" fontId="2" fillId="0" borderId="0"/>
    <xf numFmtId="0" fontId="1" fillId="0" borderId="0"/>
    <xf numFmtId="0" fontId="11" fillId="6" borderId="0" applyNumberFormat="0" applyBorder="0" applyAlignment="0" applyProtection="0"/>
    <xf numFmtId="0" fontId="3" fillId="0" borderId="0"/>
  </cellStyleXfs>
  <cellXfs count="99">
    <xf numFmtId="0" fontId="0" fillId="0" borderId="0" xfId="0"/>
    <xf numFmtId="0" fontId="5" fillId="0" borderId="0" xfId="0" applyFont="1"/>
    <xf numFmtId="0" fontId="5" fillId="0" borderId="0" xfId="0" applyFont="1" applyAlignment="1">
      <alignment vertical="center"/>
    </xf>
    <xf numFmtId="4" fontId="4" fillId="5" borderId="1" xfId="0" applyNumberFormat="1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4" fontId="8" fillId="0" borderId="0" xfId="0" applyNumberFormat="1" applyFont="1" applyAlignment="1">
      <alignment horizontal="center" vertical="center"/>
    </xf>
    <xf numFmtId="0" fontId="7" fillId="2" borderId="0" xfId="0" applyFont="1" applyFill="1" applyAlignment="1">
      <alignment vertical="center"/>
    </xf>
    <xf numFmtId="4" fontId="7" fillId="0" borderId="0" xfId="0" applyNumberFormat="1" applyFont="1" applyAlignment="1">
      <alignment horizontal="left" vertical="center"/>
    </xf>
    <xf numFmtId="0" fontId="8" fillId="2" borderId="0" xfId="0" applyFont="1" applyFill="1" applyAlignment="1">
      <alignment vertical="center"/>
    </xf>
    <xf numFmtId="4" fontId="8" fillId="0" borderId="0" xfId="0" applyNumberFormat="1" applyFont="1" applyAlignment="1">
      <alignment horizontal="left" vertical="center"/>
    </xf>
    <xf numFmtId="0" fontId="8" fillId="2" borderId="0" xfId="0" applyFont="1" applyFill="1"/>
    <xf numFmtId="0" fontId="8" fillId="0" borderId="0" xfId="0" applyFont="1"/>
    <xf numFmtId="4" fontId="8" fillId="0" borderId="0" xfId="0" applyNumberFormat="1" applyFont="1" applyAlignment="1">
      <alignment horizontal="left"/>
    </xf>
    <xf numFmtId="0" fontId="7" fillId="0" borderId="0" xfId="0" applyFont="1"/>
    <xf numFmtId="4" fontId="8" fillId="0" borderId="0" xfId="0" applyNumberFormat="1" applyFont="1"/>
    <xf numFmtId="0" fontId="8" fillId="0" borderId="1" xfId="0" applyFont="1" applyBorder="1" applyAlignment="1">
      <alignment horizontal="center" vertical="center" wrapText="1"/>
    </xf>
    <xf numFmtId="4" fontId="8" fillId="0" borderId="1" xfId="0" applyNumberFormat="1" applyFont="1" applyBorder="1" applyAlignment="1">
      <alignment horizontal="center" vertical="center"/>
    </xf>
    <xf numFmtId="4" fontId="7" fillId="0" borderId="1" xfId="0" applyNumberFormat="1" applyFont="1" applyBorder="1" applyAlignment="1">
      <alignment horizontal="center" vertical="center"/>
    </xf>
    <xf numFmtId="49" fontId="8" fillId="0" borderId="0" xfId="0" applyNumberFormat="1" applyFont="1"/>
    <xf numFmtId="0" fontId="8" fillId="0" borderId="0" xfId="0" applyFont="1" applyAlignment="1">
      <alignment horizontal="center" vertical="center"/>
    </xf>
    <xf numFmtId="0" fontId="8" fillId="0" borderId="0" xfId="0" applyFont="1" applyAlignment="1">
      <alignment horizontal="center"/>
    </xf>
    <xf numFmtId="0" fontId="9" fillId="0" borderId="0" xfId="0" applyFont="1"/>
    <xf numFmtId="4" fontId="6" fillId="5" borderId="1" xfId="0" applyNumberFormat="1" applyFont="1" applyFill="1" applyBorder="1" applyAlignment="1">
      <alignment horizontal="center" vertical="center"/>
    </xf>
    <xf numFmtId="4" fontId="4" fillId="4" borderId="1" xfId="0" applyNumberFormat="1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left" vertical="center" wrapText="1"/>
    </xf>
    <xf numFmtId="49" fontId="8" fillId="0" borderId="1" xfId="0" applyNumberFormat="1" applyFont="1" applyBorder="1" applyAlignment="1">
      <alignment horizontal="center" vertical="center"/>
    </xf>
    <xf numFmtId="165" fontId="4" fillId="0" borderId="1" xfId="0" applyNumberFormat="1" applyFont="1" applyBorder="1" applyAlignment="1">
      <alignment horizontal="center" vertical="center"/>
    </xf>
    <xf numFmtId="4" fontId="5" fillId="0" borderId="1" xfId="0" applyNumberFormat="1" applyFont="1" applyBorder="1" applyAlignment="1">
      <alignment horizontal="center" vertical="center"/>
    </xf>
    <xf numFmtId="4" fontId="4" fillId="0" borderId="2" xfId="0" applyNumberFormat="1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left" vertical="center" wrapText="1"/>
    </xf>
    <xf numFmtId="49" fontId="4" fillId="0" borderId="2" xfId="0" applyNumberFormat="1" applyFont="1" applyBorder="1" applyAlignment="1">
      <alignment horizontal="center" vertical="center"/>
    </xf>
    <xf numFmtId="165" fontId="5" fillId="5" borderId="1" xfId="0" applyNumberFormat="1" applyFont="1" applyFill="1" applyBorder="1" applyAlignment="1">
      <alignment horizontal="center" vertical="center"/>
    </xf>
    <xf numFmtId="4" fontId="5" fillId="5" borderId="1" xfId="0" applyNumberFormat="1" applyFont="1" applyFill="1" applyBorder="1" applyAlignment="1">
      <alignment horizontal="center" vertical="center"/>
    </xf>
    <xf numFmtId="4" fontId="4" fillId="5" borderId="2" xfId="0" applyNumberFormat="1" applyFont="1" applyFill="1" applyBorder="1" applyAlignment="1">
      <alignment horizontal="center" vertical="center"/>
    </xf>
    <xf numFmtId="0" fontId="5" fillId="5" borderId="2" xfId="0" applyFont="1" applyFill="1" applyBorder="1" applyAlignment="1">
      <alignment horizontal="center" vertical="center"/>
    </xf>
    <xf numFmtId="0" fontId="5" fillId="5" borderId="2" xfId="0" applyFont="1" applyFill="1" applyBorder="1" applyAlignment="1">
      <alignment horizontal="left" vertical="center" wrapText="1"/>
    </xf>
    <xf numFmtId="49" fontId="4" fillId="5" borderId="2" xfId="0" applyNumberFormat="1" applyFont="1" applyFill="1" applyBorder="1" applyAlignment="1">
      <alignment horizontal="center" vertical="center"/>
    </xf>
    <xf numFmtId="165" fontId="4" fillId="5" borderId="1" xfId="0" applyNumberFormat="1" applyFont="1" applyFill="1" applyBorder="1" applyAlignment="1">
      <alignment horizontal="center" vertical="center"/>
    </xf>
    <xf numFmtId="0" fontId="4" fillId="5" borderId="2" xfId="0" applyFont="1" applyFill="1" applyBorder="1" applyAlignment="1">
      <alignment horizontal="left" vertical="center" wrapText="1"/>
    </xf>
    <xf numFmtId="165" fontId="4" fillId="4" borderId="1" xfId="0" applyNumberFormat="1" applyFont="1" applyFill="1" applyBorder="1" applyAlignment="1">
      <alignment horizontal="center" vertical="center"/>
    </xf>
    <xf numFmtId="4" fontId="5" fillId="4" borderId="1" xfId="0" applyNumberFormat="1" applyFont="1" applyFill="1" applyBorder="1" applyAlignment="1">
      <alignment horizontal="center" vertical="center"/>
    </xf>
    <xf numFmtId="4" fontId="4" fillId="4" borderId="2" xfId="0" applyNumberFormat="1" applyFont="1" applyFill="1" applyBorder="1" applyAlignment="1">
      <alignment horizontal="center" vertical="center"/>
    </xf>
    <xf numFmtId="0" fontId="5" fillId="4" borderId="2" xfId="0" applyFont="1" applyFill="1" applyBorder="1" applyAlignment="1">
      <alignment horizontal="center" vertical="center"/>
    </xf>
    <xf numFmtId="0" fontId="4" fillId="4" borderId="2" xfId="0" applyFont="1" applyFill="1" applyBorder="1" applyAlignment="1">
      <alignment horizontal="left" vertical="center" wrapText="1"/>
    </xf>
    <xf numFmtId="49" fontId="4" fillId="4" borderId="2" xfId="0" applyNumberFormat="1" applyFont="1" applyFill="1" applyBorder="1" applyAlignment="1">
      <alignment horizontal="center" vertical="center"/>
    </xf>
    <xf numFmtId="165" fontId="5" fillId="3" borderId="1" xfId="0" applyNumberFormat="1" applyFont="1" applyFill="1" applyBorder="1" applyAlignment="1">
      <alignment horizontal="center" vertical="center"/>
    </xf>
    <xf numFmtId="4" fontId="5" fillId="3" borderId="1" xfId="0" applyNumberFormat="1" applyFont="1" applyFill="1" applyBorder="1" applyAlignment="1">
      <alignment horizontal="center" vertical="center"/>
    </xf>
    <xf numFmtId="4" fontId="4" fillId="3" borderId="2" xfId="0" applyNumberFormat="1" applyFont="1" applyFill="1" applyBorder="1" applyAlignment="1">
      <alignment horizontal="center" vertical="center"/>
    </xf>
    <xf numFmtId="0" fontId="5" fillId="3" borderId="2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left" vertical="center" wrapText="1"/>
    </xf>
    <xf numFmtId="49" fontId="4" fillId="3" borderId="2" xfId="0" applyNumberFormat="1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left" vertical="center" wrapText="1"/>
    </xf>
    <xf numFmtId="49" fontId="7" fillId="0" borderId="1" xfId="0" applyNumberFormat="1" applyFont="1" applyBorder="1" applyAlignment="1">
      <alignment horizontal="center" vertical="center"/>
    </xf>
    <xf numFmtId="166" fontId="8" fillId="0" borderId="1" xfId="0" applyNumberFormat="1" applyFont="1" applyBorder="1" applyAlignment="1">
      <alignment horizontal="center" vertical="center"/>
    </xf>
    <xf numFmtId="164" fontId="8" fillId="0" borderId="1" xfId="0" applyNumberFormat="1" applyFont="1" applyBorder="1" applyAlignment="1">
      <alignment horizontal="center" vertical="center"/>
    </xf>
    <xf numFmtId="167" fontId="8" fillId="0" borderId="1" xfId="0" applyNumberFormat="1" applyFont="1" applyBorder="1" applyAlignment="1">
      <alignment horizontal="center" vertical="center"/>
    </xf>
    <xf numFmtId="165" fontId="5" fillId="7" borderId="1" xfId="0" applyNumberFormat="1" applyFont="1" applyFill="1" applyBorder="1" applyAlignment="1">
      <alignment horizontal="center" vertical="center"/>
    </xf>
    <xf numFmtId="4" fontId="5" fillId="7" borderId="1" xfId="0" applyNumberFormat="1" applyFont="1" applyFill="1" applyBorder="1" applyAlignment="1">
      <alignment horizontal="center" vertical="center"/>
    </xf>
    <xf numFmtId="4" fontId="4" fillId="7" borderId="2" xfId="0" applyNumberFormat="1" applyFont="1" applyFill="1" applyBorder="1" applyAlignment="1">
      <alignment horizontal="center" vertical="center"/>
    </xf>
    <xf numFmtId="0" fontId="5" fillId="7" borderId="2" xfId="0" applyFont="1" applyFill="1" applyBorder="1" applyAlignment="1">
      <alignment horizontal="center" vertical="center"/>
    </xf>
    <xf numFmtId="0" fontId="4" fillId="7" borderId="2" xfId="0" applyFont="1" applyFill="1" applyBorder="1" applyAlignment="1">
      <alignment horizontal="left" vertical="center" wrapText="1"/>
    </xf>
    <xf numFmtId="49" fontId="4" fillId="7" borderId="2" xfId="0" applyNumberFormat="1" applyFont="1" applyFill="1" applyBorder="1" applyAlignment="1">
      <alignment horizontal="center" vertical="center"/>
    </xf>
    <xf numFmtId="165" fontId="5" fillId="8" borderId="1" xfId="0" applyNumberFormat="1" applyFont="1" applyFill="1" applyBorder="1" applyAlignment="1">
      <alignment horizontal="center" vertical="center"/>
    </xf>
    <xf numFmtId="4" fontId="5" fillId="8" borderId="1" xfId="0" applyNumberFormat="1" applyFont="1" applyFill="1" applyBorder="1" applyAlignment="1">
      <alignment horizontal="center" vertical="center"/>
    </xf>
    <xf numFmtId="4" fontId="4" fillId="8" borderId="1" xfId="0" applyNumberFormat="1" applyFont="1" applyFill="1" applyBorder="1" applyAlignment="1">
      <alignment horizontal="center" vertical="center"/>
    </xf>
    <xf numFmtId="0" fontId="5" fillId="8" borderId="1" xfId="0" applyFont="1" applyFill="1" applyBorder="1" applyAlignment="1">
      <alignment horizontal="center" vertical="center"/>
    </xf>
    <xf numFmtId="0" fontId="4" fillId="8" borderId="1" xfId="0" applyFont="1" applyFill="1" applyBorder="1" applyAlignment="1">
      <alignment horizontal="left" vertical="center" wrapText="1"/>
    </xf>
    <xf numFmtId="49" fontId="4" fillId="8" borderId="1" xfId="0" applyNumberFormat="1" applyFont="1" applyFill="1" applyBorder="1" applyAlignment="1">
      <alignment horizontal="center" vertical="center"/>
    </xf>
    <xf numFmtId="4" fontId="7" fillId="0" borderId="1" xfId="4" applyNumberFormat="1" applyFont="1" applyFill="1" applyBorder="1" applyAlignment="1">
      <alignment horizontal="center" vertical="center" wrapText="1"/>
    </xf>
    <xf numFmtId="0" fontId="4" fillId="0" borderId="1" xfId="4" applyFont="1" applyFill="1" applyBorder="1" applyAlignment="1">
      <alignment horizontal="center" vertical="center" wrapText="1"/>
    </xf>
    <xf numFmtId="0" fontId="7" fillId="0" borderId="1" xfId="4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164" fontId="4" fillId="0" borderId="0" xfId="0" applyNumberFormat="1" applyFont="1" applyAlignment="1">
      <alignment horizontal="center"/>
    </xf>
    <xf numFmtId="0" fontId="5" fillId="0" borderId="0" xfId="0" applyFont="1" applyAlignment="1">
      <alignment horizontal="right" vertical="center"/>
    </xf>
    <xf numFmtId="0" fontId="4" fillId="0" borderId="0" xfId="0" applyFont="1" applyAlignment="1">
      <alignment horizontal="right" vertical="center"/>
    </xf>
    <xf numFmtId="2" fontId="8" fillId="0" borderId="0" xfId="0" applyNumberFormat="1" applyFont="1"/>
    <xf numFmtId="49" fontId="8" fillId="0" borderId="0" xfId="0" applyNumberFormat="1" applyFont="1" applyAlignment="1">
      <alignment horizontal="center"/>
    </xf>
    <xf numFmtId="165" fontId="12" fillId="5" borderId="1" xfId="0" applyNumberFormat="1" applyFont="1" applyFill="1" applyBorder="1" applyAlignment="1">
      <alignment horizontal="center" vertical="center"/>
    </xf>
    <xf numFmtId="49" fontId="4" fillId="5" borderId="7" xfId="0" applyNumberFormat="1" applyFont="1" applyFill="1" applyBorder="1" applyAlignment="1">
      <alignment horizontal="center" vertical="center"/>
    </xf>
    <xf numFmtId="0" fontId="5" fillId="5" borderId="7" xfId="0" applyFont="1" applyFill="1" applyBorder="1" applyAlignment="1">
      <alignment horizontal="left" vertical="center" wrapText="1"/>
    </xf>
    <xf numFmtId="0" fontId="5" fillId="5" borderId="7" xfId="0" applyFont="1" applyFill="1" applyBorder="1" applyAlignment="1">
      <alignment horizontal="center" vertical="center"/>
    </xf>
    <xf numFmtId="4" fontId="4" fillId="5" borderId="7" xfId="0" applyNumberFormat="1" applyFont="1" applyFill="1" applyBorder="1" applyAlignment="1">
      <alignment horizontal="center" vertical="center"/>
    </xf>
    <xf numFmtId="4" fontId="5" fillId="5" borderId="3" xfId="0" applyNumberFormat="1" applyFont="1" applyFill="1" applyBorder="1" applyAlignment="1">
      <alignment horizontal="center" vertical="center"/>
    </xf>
    <xf numFmtId="165" fontId="5" fillId="5" borderId="3" xfId="0" applyNumberFormat="1" applyFont="1" applyFill="1" applyBorder="1" applyAlignment="1">
      <alignment horizontal="center" vertical="center"/>
    </xf>
    <xf numFmtId="0" fontId="4" fillId="0" borderId="0" xfId="5" applyFont="1" applyAlignment="1">
      <alignment horizontal="center" vertical="top" wrapText="1"/>
    </xf>
    <xf numFmtId="0" fontId="5" fillId="0" borderId="0" xfId="3" applyFont="1" applyAlignment="1">
      <alignment horizontal="left" vertical="top" wrapText="1"/>
    </xf>
    <xf numFmtId="4" fontId="7" fillId="4" borderId="4" xfId="0" applyNumberFormat="1" applyFont="1" applyFill="1" applyBorder="1" applyAlignment="1">
      <alignment horizontal="right" vertical="center"/>
    </xf>
    <xf numFmtId="4" fontId="7" fillId="4" borderId="5" xfId="0" applyNumberFormat="1" applyFont="1" applyFill="1" applyBorder="1" applyAlignment="1">
      <alignment horizontal="right" vertical="center"/>
    </xf>
    <xf numFmtId="4" fontId="7" fillId="4" borderId="6" xfId="0" applyNumberFormat="1" applyFont="1" applyFill="1" applyBorder="1" applyAlignment="1">
      <alignment horizontal="right" vertical="center"/>
    </xf>
    <xf numFmtId="4" fontId="10" fillId="5" borderId="4" xfId="0" applyNumberFormat="1" applyFont="1" applyFill="1" applyBorder="1" applyAlignment="1">
      <alignment horizontal="right" vertical="center"/>
    </xf>
    <xf numFmtId="4" fontId="10" fillId="5" borderId="5" xfId="0" applyNumberFormat="1" applyFont="1" applyFill="1" applyBorder="1" applyAlignment="1">
      <alignment horizontal="right" vertical="center"/>
    </xf>
    <xf numFmtId="4" fontId="10" fillId="5" borderId="6" xfId="0" applyNumberFormat="1" applyFont="1" applyFill="1" applyBorder="1" applyAlignment="1">
      <alignment horizontal="right" vertical="center"/>
    </xf>
    <xf numFmtId="4" fontId="10" fillId="5" borderId="1" xfId="0" applyNumberFormat="1" applyFont="1" applyFill="1" applyBorder="1" applyAlignment="1">
      <alignment horizontal="right" vertical="center"/>
    </xf>
  </cellXfs>
  <cellStyles count="6">
    <cellStyle name="Акцент1 2" xfId="4" xr:uid="{BF55D2BF-AB18-46CE-851D-5F7AD6C138DA}"/>
    <cellStyle name="Обычный" xfId="0" builtinId="0"/>
    <cellStyle name="Обычный 2" xfId="1" xr:uid="{DFE312AA-616D-4433-8C73-D37D9656818C}"/>
    <cellStyle name="Обычный 2 2" xfId="5" xr:uid="{A6223EA2-4CFC-42FA-B4CF-39D96DA9E6BA}"/>
    <cellStyle name="Обычный 3" xfId="2" xr:uid="{E7CA6CF0-AFAE-40CD-B0A9-21CFB461AE00}"/>
    <cellStyle name="Обычный 3 2 2" xfId="3" xr:uid="{7E0C7C1C-21E7-4C11-91FD-34EC4412C654}"/>
  </cellStyles>
  <dxfs count="0"/>
  <tableStyles count="0" defaultTableStyle="TableStyleMedium2" defaultPivotStyle="PivotStyleLight16"/>
  <colors>
    <mruColors>
      <color rgb="FFFFFFCC"/>
      <color rgb="FFE2FFC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C80B50-550A-4735-8E2B-5443C7AABF2D}">
  <sheetPr>
    <tabColor rgb="FF92D050"/>
    <pageSetUpPr fitToPage="1"/>
  </sheetPr>
  <dimension ref="A1:J50"/>
  <sheetViews>
    <sheetView tabSelected="1" view="pageBreakPreview" zoomScale="80" zoomScaleNormal="80" zoomScaleSheetLayoutView="80" workbookViewId="0">
      <selection activeCell="F23" sqref="F23"/>
    </sheetView>
  </sheetViews>
  <sheetFormatPr defaultColWidth="9.140625" defaultRowHeight="15.75" x14ac:dyDescent="0.25"/>
  <cols>
    <col min="1" max="1" width="14.28515625" style="13" customWidth="1"/>
    <col min="2" max="2" width="71" style="13" customWidth="1"/>
    <col min="3" max="3" width="20.7109375" style="13" customWidth="1"/>
    <col min="4" max="4" width="11.85546875" style="13" customWidth="1"/>
    <col min="5" max="5" width="14.42578125" style="13" customWidth="1"/>
    <col min="6" max="6" width="16.7109375" style="13" customWidth="1"/>
    <col min="7" max="7" width="20.42578125" style="13" customWidth="1"/>
    <col min="8" max="8" width="19.7109375" style="13" customWidth="1"/>
    <col min="9" max="9" width="26.5703125" style="13" customWidth="1"/>
    <col min="10" max="10" width="19.7109375" style="13" customWidth="1"/>
    <col min="11" max="16384" width="9.140625" style="13"/>
  </cols>
  <sheetData>
    <row r="1" spans="1:10" s="5" customFormat="1" x14ac:dyDescent="0.25">
      <c r="B1" s="2"/>
      <c r="C1" s="21"/>
      <c r="F1" s="2"/>
      <c r="J1" s="80" t="s">
        <v>47</v>
      </c>
    </row>
    <row r="2" spans="1:10" s="5" customFormat="1" x14ac:dyDescent="0.25">
      <c r="B2" s="2"/>
      <c r="C2" s="21"/>
      <c r="F2" s="2"/>
      <c r="J2" s="79" t="s">
        <v>49</v>
      </c>
    </row>
    <row r="3" spans="1:10" s="5" customFormat="1" x14ac:dyDescent="0.25">
      <c r="B3" s="2"/>
      <c r="C3" s="21"/>
      <c r="D3" s="2"/>
      <c r="E3" s="7"/>
      <c r="F3" s="2"/>
    </row>
    <row r="4" spans="1:10" s="5" customFormat="1" x14ac:dyDescent="0.25">
      <c r="B4" s="8" t="s">
        <v>3</v>
      </c>
      <c r="C4" s="4"/>
      <c r="D4" s="9" t="s">
        <v>14</v>
      </c>
      <c r="G4" s="6" t="s">
        <v>4</v>
      </c>
      <c r="H4" s="9"/>
      <c r="I4" s="9"/>
      <c r="J4" s="9"/>
    </row>
    <row r="5" spans="1:10" s="5" customFormat="1" x14ac:dyDescent="0.25">
      <c r="B5" s="10"/>
      <c r="C5" s="21"/>
      <c r="D5" s="11" t="s">
        <v>17</v>
      </c>
      <c r="G5" s="5" t="s">
        <v>18</v>
      </c>
      <c r="H5" s="11"/>
      <c r="I5" s="11"/>
      <c r="J5" s="11"/>
    </row>
    <row r="6" spans="1:10" s="5" customFormat="1" x14ac:dyDescent="0.25">
      <c r="B6" s="2"/>
      <c r="C6" s="78"/>
      <c r="D6" s="11"/>
      <c r="H6" s="11"/>
      <c r="I6" s="11"/>
      <c r="J6" s="11"/>
    </row>
    <row r="7" spans="1:10" x14ac:dyDescent="0.25">
      <c r="B7" s="12" t="s">
        <v>50</v>
      </c>
      <c r="C7" s="22"/>
      <c r="D7" s="14" t="s">
        <v>46</v>
      </c>
      <c r="G7" s="13" t="s">
        <v>45</v>
      </c>
      <c r="H7" s="14"/>
      <c r="I7" s="14"/>
      <c r="J7" s="14"/>
    </row>
    <row r="8" spans="1:10" s="5" customFormat="1" x14ac:dyDescent="0.25">
      <c r="B8" s="1"/>
      <c r="C8" s="21"/>
      <c r="D8" s="2"/>
      <c r="E8" s="7"/>
      <c r="F8" s="2"/>
    </row>
    <row r="9" spans="1:10" x14ac:dyDescent="0.25">
      <c r="A9" s="90" t="s">
        <v>51</v>
      </c>
      <c r="B9" s="90"/>
      <c r="C9" s="90"/>
      <c r="D9" s="90"/>
      <c r="E9" s="90"/>
      <c r="F9" s="90"/>
      <c r="G9" s="90"/>
      <c r="H9" s="90"/>
      <c r="I9" s="90"/>
    </row>
    <row r="11" spans="1:10" ht="31.5" x14ac:dyDescent="0.25">
      <c r="A11" s="77" t="s">
        <v>9</v>
      </c>
      <c r="B11" s="75" t="s">
        <v>5</v>
      </c>
      <c r="C11" s="76" t="s">
        <v>13</v>
      </c>
      <c r="D11" s="76" t="s">
        <v>6</v>
      </c>
      <c r="E11" s="76" t="s">
        <v>44</v>
      </c>
      <c r="F11" s="75" t="s">
        <v>10</v>
      </c>
      <c r="G11" s="74" t="s">
        <v>43</v>
      </c>
      <c r="H11" s="74" t="s">
        <v>11</v>
      </c>
      <c r="I11" s="74" t="s">
        <v>12</v>
      </c>
      <c r="J11" s="74" t="s">
        <v>42</v>
      </c>
    </row>
    <row r="12" spans="1:10" ht="16.5" customHeight="1" x14ac:dyDescent="0.25">
      <c r="A12" s="73" t="s">
        <v>41</v>
      </c>
      <c r="B12" s="72" t="s">
        <v>40</v>
      </c>
      <c r="C12" s="72"/>
      <c r="D12" s="71"/>
      <c r="E12" s="71"/>
      <c r="F12" s="70"/>
      <c r="G12" s="69"/>
      <c r="H12" s="68"/>
      <c r="I12" s="68"/>
      <c r="J12" s="68"/>
    </row>
    <row r="13" spans="1:10" ht="16.5" customHeight="1" x14ac:dyDescent="0.25">
      <c r="A13" s="67" t="s">
        <v>39</v>
      </c>
      <c r="B13" s="66" t="s">
        <v>38</v>
      </c>
      <c r="C13" s="66"/>
      <c r="D13" s="65"/>
      <c r="E13" s="65"/>
      <c r="F13" s="64"/>
      <c r="G13" s="63"/>
      <c r="H13" s="62"/>
      <c r="I13" s="62"/>
      <c r="J13" s="62"/>
    </row>
    <row r="14" spans="1:10" ht="16.5" customHeight="1" x14ac:dyDescent="0.25">
      <c r="A14" s="54" t="s">
        <v>37</v>
      </c>
      <c r="B14" s="53" t="s">
        <v>35</v>
      </c>
      <c r="C14" s="53"/>
      <c r="D14" s="52"/>
      <c r="E14" s="52"/>
      <c r="F14" s="51"/>
      <c r="G14" s="50"/>
      <c r="H14" s="49"/>
      <c r="I14" s="49"/>
      <c r="J14" s="49"/>
    </row>
    <row r="15" spans="1:10" ht="16.5" customHeight="1" x14ac:dyDescent="0.25">
      <c r="A15" s="48" t="s">
        <v>36</v>
      </c>
      <c r="B15" s="47" t="s">
        <v>35</v>
      </c>
      <c r="C15" s="47"/>
      <c r="D15" s="46"/>
      <c r="E15" s="46"/>
      <c r="F15" s="45"/>
      <c r="G15" s="44"/>
      <c r="H15" s="43">
        <f>H16+H19</f>
        <v>0</v>
      </c>
      <c r="I15" s="43"/>
      <c r="J15" s="43"/>
    </row>
    <row r="16" spans="1:10" ht="16.5" customHeight="1" x14ac:dyDescent="0.25">
      <c r="A16" s="40"/>
      <c r="B16" s="42" t="s">
        <v>25</v>
      </c>
      <c r="C16" s="42"/>
      <c r="D16" s="38"/>
      <c r="E16" s="38"/>
      <c r="F16" s="37"/>
      <c r="G16" s="36"/>
      <c r="H16" s="41">
        <f>SUM(H17:H18)</f>
        <v>0</v>
      </c>
      <c r="I16" s="41"/>
      <c r="J16" s="41"/>
    </row>
    <row r="17" spans="1:10" ht="16.5" customHeight="1" x14ac:dyDescent="0.25">
      <c r="A17" s="40"/>
      <c r="B17" s="39" t="s">
        <v>34</v>
      </c>
      <c r="C17" s="39"/>
      <c r="D17" s="38" t="s">
        <v>7</v>
      </c>
      <c r="E17" s="38"/>
      <c r="F17" s="37">
        <v>91</v>
      </c>
      <c r="G17" s="36">
        <f>VLOOKUP(B17,Работа!B10:H15,6,0)</f>
        <v>0</v>
      </c>
      <c r="H17" s="35">
        <f>G17*F17</f>
        <v>0</v>
      </c>
      <c r="I17" s="83"/>
      <c r="J17" s="35"/>
    </row>
    <row r="18" spans="1:10" ht="16.5" customHeight="1" x14ac:dyDescent="0.25">
      <c r="A18" s="40"/>
      <c r="B18" s="39" t="s">
        <v>52</v>
      </c>
      <c r="C18" s="39"/>
      <c r="D18" s="38" t="s">
        <v>7</v>
      </c>
      <c r="E18" s="38"/>
      <c r="F18" s="37">
        <v>73</v>
      </c>
      <c r="G18" s="36">
        <f>VLOOKUP(B18,Работа!B11:H16,6,0)</f>
        <v>0</v>
      </c>
      <c r="H18" s="35">
        <f>G18*F18</f>
        <v>0</v>
      </c>
      <c r="I18" s="35"/>
      <c r="J18" s="35"/>
    </row>
    <row r="19" spans="1:10" ht="16.5" customHeight="1" x14ac:dyDescent="0.25">
      <c r="A19" s="34"/>
      <c r="B19" s="33" t="s">
        <v>8</v>
      </c>
      <c r="C19" s="33"/>
      <c r="D19" s="32"/>
      <c r="E19" s="32"/>
      <c r="F19" s="31"/>
      <c r="G19" s="30"/>
      <c r="H19" s="29">
        <f>SUM(H20:H23)</f>
        <v>0</v>
      </c>
      <c r="I19" s="29"/>
      <c r="J19" s="29"/>
    </row>
    <row r="20" spans="1:10" ht="16.5" customHeight="1" x14ac:dyDescent="0.25">
      <c r="A20" s="28"/>
      <c r="B20" s="27" t="s">
        <v>33</v>
      </c>
      <c r="C20" s="17" t="s">
        <v>32</v>
      </c>
      <c r="D20" s="26" t="s">
        <v>31</v>
      </c>
      <c r="E20" s="61">
        <v>2.3E-2</v>
      </c>
      <c r="F20" s="60">
        <f>E20*F17</f>
        <v>2.093</v>
      </c>
      <c r="G20" s="18">
        <f>VLOOKUP(B20,Материал!B9:H12,6,0)</f>
        <v>0</v>
      </c>
      <c r="H20" s="18">
        <f>G20*F20</f>
        <v>0</v>
      </c>
      <c r="I20" s="18"/>
      <c r="J20" s="18" t="s">
        <v>16</v>
      </c>
    </row>
    <row r="21" spans="1:10" ht="16.5" customHeight="1" x14ac:dyDescent="0.25">
      <c r="A21" s="28"/>
      <c r="B21" s="27" t="s">
        <v>54</v>
      </c>
      <c r="C21" s="17"/>
      <c r="D21" s="26" t="s">
        <v>7</v>
      </c>
      <c r="E21" s="26"/>
      <c r="F21" s="59">
        <v>73</v>
      </c>
      <c r="G21" s="18">
        <f>VLOOKUP(B21,Материал!B10:H13,6,0)</f>
        <v>0</v>
      </c>
      <c r="H21" s="18">
        <f>G21*F21</f>
        <v>0</v>
      </c>
      <c r="I21" s="18" t="s">
        <v>53</v>
      </c>
      <c r="J21" s="18"/>
    </row>
    <row r="22" spans="1:10" ht="16.5" customHeight="1" x14ac:dyDescent="0.25">
      <c r="A22" s="28"/>
      <c r="B22" s="27" t="s">
        <v>30</v>
      </c>
      <c r="C22" s="17" t="s">
        <v>29</v>
      </c>
      <c r="D22" s="26" t="s">
        <v>7</v>
      </c>
      <c r="E22" s="26">
        <v>1</v>
      </c>
      <c r="F22" s="59">
        <f>F17+F18</f>
        <v>164</v>
      </c>
      <c r="G22" s="18">
        <f>VLOOKUP(B22,Материал!B11:H14,6,0)</f>
        <v>0</v>
      </c>
      <c r="H22" s="18">
        <f>G22*F22</f>
        <v>0</v>
      </c>
      <c r="I22" s="18"/>
      <c r="J22" s="18" t="s">
        <v>16</v>
      </c>
    </row>
    <row r="23" spans="1:10" s="15" customFormat="1" ht="16.5" customHeight="1" x14ac:dyDescent="0.25">
      <c r="A23" s="58"/>
      <c r="B23" s="57" t="s">
        <v>28</v>
      </c>
      <c r="C23" s="56"/>
      <c r="D23" s="55"/>
      <c r="E23" s="55"/>
      <c r="F23" s="19"/>
      <c r="G23" s="19"/>
      <c r="H23" s="19"/>
      <c r="I23" s="19"/>
      <c r="J23" s="18" t="s">
        <v>16</v>
      </c>
    </row>
    <row r="24" spans="1:10" ht="16.5" customHeight="1" x14ac:dyDescent="0.25">
      <c r="A24" s="54" t="s">
        <v>27</v>
      </c>
      <c r="B24" s="53" t="s">
        <v>24</v>
      </c>
      <c r="C24" s="53"/>
      <c r="D24" s="52"/>
      <c r="E24" s="52"/>
      <c r="F24" s="51"/>
      <c r="G24" s="50"/>
      <c r="H24" s="49"/>
      <c r="I24" s="49"/>
      <c r="J24" s="49"/>
    </row>
    <row r="25" spans="1:10" ht="16.5" customHeight="1" x14ac:dyDescent="0.25">
      <c r="A25" s="48" t="s">
        <v>26</v>
      </c>
      <c r="B25" s="47" t="s">
        <v>24</v>
      </c>
      <c r="C25" s="47"/>
      <c r="D25" s="46"/>
      <c r="E25" s="46"/>
      <c r="F25" s="45"/>
      <c r="G25" s="44"/>
      <c r="H25" s="43">
        <f>H26+H28</f>
        <v>0</v>
      </c>
      <c r="I25" s="43"/>
      <c r="J25" s="43"/>
    </row>
    <row r="26" spans="1:10" ht="16.5" customHeight="1" x14ac:dyDescent="0.25">
      <c r="A26" s="40"/>
      <c r="B26" s="42" t="s">
        <v>25</v>
      </c>
      <c r="C26" s="42"/>
      <c r="D26" s="38"/>
      <c r="E26" s="38"/>
      <c r="F26" s="37"/>
      <c r="G26" s="36"/>
      <c r="H26" s="41">
        <f>SUM(H27:H27)</f>
        <v>0</v>
      </c>
      <c r="I26" s="41"/>
      <c r="J26" s="41"/>
    </row>
    <row r="27" spans="1:10" ht="16.5" customHeight="1" x14ac:dyDescent="0.25">
      <c r="A27" s="40"/>
      <c r="B27" s="39" t="s">
        <v>24</v>
      </c>
      <c r="C27" s="39"/>
      <c r="D27" s="38" t="s">
        <v>7</v>
      </c>
      <c r="E27" s="38"/>
      <c r="F27" s="37">
        <v>164</v>
      </c>
      <c r="G27" s="36">
        <f>VLOOKUP(B27,Работа!B15:H15,6,0)</f>
        <v>0</v>
      </c>
      <c r="H27" s="35">
        <f>G27*F27</f>
        <v>0</v>
      </c>
      <c r="I27" s="35" t="s">
        <v>23</v>
      </c>
      <c r="J27" s="35"/>
    </row>
    <row r="28" spans="1:10" ht="16.5" customHeight="1" x14ac:dyDescent="0.25">
      <c r="A28" s="34"/>
      <c r="B28" s="33" t="s">
        <v>8</v>
      </c>
      <c r="C28" s="33"/>
      <c r="D28" s="32"/>
      <c r="E28" s="32"/>
      <c r="F28" s="31"/>
      <c r="G28" s="30"/>
      <c r="H28" s="29">
        <f>SUM(H29:H29)</f>
        <v>0</v>
      </c>
      <c r="I28" s="29"/>
      <c r="J28" s="29"/>
    </row>
    <row r="29" spans="1:10" ht="16.5" customHeight="1" x14ac:dyDescent="0.25">
      <c r="A29" s="28"/>
      <c r="B29" s="27" t="s">
        <v>15</v>
      </c>
      <c r="C29" s="27"/>
      <c r="D29" s="26"/>
      <c r="E29" s="26"/>
      <c r="F29" s="18"/>
      <c r="G29" s="18"/>
      <c r="H29" s="18">
        <f>G29*F29</f>
        <v>0</v>
      </c>
      <c r="I29" s="18"/>
      <c r="J29" s="18"/>
    </row>
    <row r="30" spans="1:10" x14ac:dyDescent="0.25">
      <c r="A30" s="25"/>
      <c r="B30" s="92" t="s">
        <v>55</v>
      </c>
      <c r="C30" s="93"/>
      <c r="D30" s="93"/>
      <c r="E30" s="93"/>
      <c r="F30" s="93"/>
      <c r="G30" s="94"/>
      <c r="H30" s="25">
        <f>H25+H15</f>
        <v>0</v>
      </c>
      <c r="I30" s="25"/>
      <c r="J30" s="25"/>
    </row>
    <row r="31" spans="1:10" x14ac:dyDescent="0.25">
      <c r="A31" s="24"/>
      <c r="B31" s="95" t="s">
        <v>0</v>
      </c>
      <c r="C31" s="96"/>
      <c r="D31" s="96"/>
      <c r="E31" s="96"/>
      <c r="F31" s="96"/>
      <c r="G31" s="97"/>
      <c r="H31" s="24">
        <f>H16+H26</f>
        <v>0</v>
      </c>
      <c r="I31" s="3"/>
      <c r="J31" s="3"/>
    </row>
    <row r="32" spans="1:10" x14ac:dyDescent="0.25">
      <c r="A32" s="24"/>
      <c r="B32" s="98" t="s">
        <v>1</v>
      </c>
      <c r="C32" s="98"/>
      <c r="D32" s="98"/>
      <c r="E32" s="98"/>
      <c r="F32" s="98"/>
      <c r="G32" s="98"/>
      <c r="H32" s="24">
        <f>H19+H28</f>
        <v>0</v>
      </c>
      <c r="I32" s="3"/>
      <c r="J32" s="3"/>
    </row>
    <row r="33" spans="1:10" x14ac:dyDescent="0.25">
      <c r="A33" s="24"/>
      <c r="B33" s="98" t="s">
        <v>56</v>
      </c>
      <c r="C33" s="98"/>
      <c r="D33" s="98"/>
      <c r="E33" s="98"/>
      <c r="F33" s="98"/>
      <c r="G33" s="98"/>
      <c r="H33" s="24">
        <f>H20+H29</f>
        <v>0</v>
      </c>
      <c r="I33" s="3"/>
      <c r="J33" s="3"/>
    </row>
    <row r="34" spans="1:10" x14ac:dyDescent="0.25">
      <c r="B34" s="23" t="s">
        <v>2</v>
      </c>
      <c r="C34" s="22"/>
      <c r="F34" s="1"/>
      <c r="G34" s="16"/>
      <c r="H34" s="81"/>
      <c r="I34" s="16"/>
      <c r="J34" s="16"/>
    </row>
    <row r="35" spans="1:10" ht="55.5" customHeight="1" x14ac:dyDescent="0.25">
      <c r="A35" s="21" t="s">
        <v>15</v>
      </c>
      <c r="B35" s="91" t="s">
        <v>22</v>
      </c>
      <c r="C35" s="91"/>
      <c r="D35" s="91"/>
      <c r="E35" s="91"/>
      <c r="F35" s="91"/>
      <c r="G35" s="91"/>
      <c r="H35" s="91"/>
      <c r="I35" s="91"/>
      <c r="J35" s="91"/>
    </row>
    <row r="36" spans="1:10" ht="34.5" customHeight="1" x14ac:dyDescent="0.25">
      <c r="A36" s="21" t="s">
        <v>15</v>
      </c>
      <c r="B36" s="91" t="s">
        <v>21</v>
      </c>
      <c r="C36" s="91"/>
      <c r="D36" s="91"/>
      <c r="E36" s="91"/>
      <c r="F36" s="91"/>
      <c r="G36" s="91"/>
      <c r="H36" s="91"/>
      <c r="I36" s="91"/>
      <c r="J36" s="91"/>
    </row>
    <row r="37" spans="1:10" ht="20.25" customHeight="1" x14ac:dyDescent="0.25">
      <c r="A37" s="21" t="s">
        <v>15</v>
      </c>
      <c r="B37" s="91" t="s">
        <v>20</v>
      </c>
      <c r="C37" s="91"/>
      <c r="D37" s="91"/>
      <c r="E37" s="91"/>
      <c r="F37" s="91"/>
      <c r="G37" s="91"/>
      <c r="H37" s="91"/>
      <c r="I37" s="91"/>
      <c r="J37" s="91"/>
    </row>
    <row r="38" spans="1:10" x14ac:dyDescent="0.25">
      <c r="A38" s="82" t="s">
        <v>15</v>
      </c>
      <c r="B38" s="13" t="s">
        <v>48</v>
      </c>
    </row>
    <row r="39" spans="1:10" x14ac:dyDescent="0.25">
      <c r="A39" s="20"/>
    </row>
    <row r="40" spans="1:10" x14ac:dyDescent="0.25">
      <c r="A40" s="20"/>
    </row>
    <row r="41" spans="1:10" x14ac:dyDescent="0.25">
      <c r="A41" s="20"/>
    </row>
    <row r="42" spans="1:10" x14ac:dyDescent="0.25">
      <c r="A42" s="20"/>
    </row>
    <row r="43" spans="1:10" x14ac:dyDescent="0.25">
      <c r="A43" s="20"/>
    </row>
    <row r="44" spans="1:10" x14ac:dyDescent="0.25">
      <c r="A44" s="20"/>
    </row>
    <row r="45" spans="1:10" x14ac:dyDescent="0.25">
      <c r="A45" s="20"/>
    </row>
    <row r="46" spans="1:10" x14ac:dyDescent="0.25">
      <c r="A46" s="20"/>
    </row>
    <row r="47" spans="1:10" x14ac:dyDescent="0.25">
      <c r="A47" s="20"/>
    </row>
    <row r="48" spans="1:10" x14ac:dyDescent="0.25">
      <c r="A48" s="20"/>
    </row>
    <row r="49" spans="1:1" x14ac:dyDescent="0.25">
      <c r="A49" s="20"/>
    </row>
    <row r="50" spans="1:1" x14ac:dyDescent="0.25">
      <c r="A50" s="20"/>
    </row>
  </sheetData>
  <mergeCells count="8">
    <mergeCell ref="A9:I9"/>
    <mergeCell ref="B35:J35"/>
    <mergeCell ref="B36:J36"/>
    <mergeCell ref="B37:J37"/>
    <mergeCell ref="B30:G30"/>
    <mergeCell ref="B31:G31"/>
    <mergeCell ref="B32:G32"/>
    <mergeCell ref="B33:G33"/>
  </mergeCells>
  <pageMargins left="0.25" right="0.25" top="0.75" bottom="0.75" header="0.3" footer="0.3"/>
  <pageSetup paperSize="9" scale="60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E56D64-1672-4C1D-8F1E-305AA8AEFF70}">
  <sheetPr>
    <tabColor rgb="FF92D050"/>
    <pageSetUpPr fitToPage="1"/>
  </sheetPr>
  <dimension ref="A1:J50"/>
  <sheetViews>
    <sheetView view="pageBreakPreview" topLeftCell="A7" zoomScale="80" zoomScaleNormal="80" zoomScaleSheetLayoutView="80" workbookViewId="0">
      <selection activeCell="F23" sqref="F23"/>
    </sheetView>
  </sheetViews>
  <sheetFormatPr defaultColWidth="9.140625" defaultRowHeight="15.75" x14ac:dyDescent="0.25"/>
  <cols>
    <col min="1" max="1" width="14.28515625" style="13" customWidth="1"/>
    <col min="2" max="2" width="71" style="13" customWidth="1"/>
    <col min="3" max="3" width="20.7109375" style="13" customWidth="1"/>
    <col min="4" max="4" width="11.85546875" style="13" customWidth="1"/>
    <col min="5" max="5" width="14.42578125" style="13" customWidth="1"/>
    <col min="6" max="6" width="16.7109375" style="13" customWidth="1"/>
    <col min="7" max="7" width="20.42578125" style="13" customWidth="1"/>
    <col min="8" max="8" width="19.7109375" style="13" customWidth="1"/>
    <col min="9" max="9" width="26.5703125" style="13" customWidth="1"/>
    <col min="10" max="10" width="19.7109375" style="13" customWidth="1"/>
    <col min="11" max="16384" width="9.140625" style="13"/>
  </cols>
  <sheetData>
    <row r="1" spans="1:10" s="5" customFormat="1" x14ac:dyDescent="0.25">
      <c r="B1" s="2"/>
      <c r="C1" s="21"/>
      <c r="F1" s="2"/>
      <c r="J1" s="80" t="s">
        <v>47</v>
      </c>
    </row>
    <row r="2" spans="1:10" s="5" customFormat="1" x14ac:dyDescent="0.25">
      <c r="B2" s="2"/>
      <c r="C2" s="21"/>
      <c r="F2" s="2"/>
      <c r="J2" s="79" t="s">
        <v>49</v>
      </c>
    </row>
    <row r="3" spans="1:10" s="5" customFormat="1" x14ac:dyDescent="0.25">
      <c r="B3" s="2"/>
      <c r="C3" s="21"/>
      <c r="D3" s="2"/>
      <c r="E3" s="7"/>
      <c r="F3" s="2"/>
    </row>
    <row r="4" spans="1:10" s="5" customFormat="1" x14ac:dyDescent="0.25">
      <c r="B4" s="8" t="s">
        <v>3</v>
      </c>
      <c r="C4" s="4"/>
      <c r="D4" s="9" t="s">
        <v>14</v>
      </c>
      <c r="G4" s="6" t="s">
        <v>4</v>
      </c>
      <c r="H4" s="9"/>
      <c r="I4" s="9"/>
      <c r="J4" s="9"/>
    </row>
    <row r="5" spans="1:10" s="5" customFormat="1" x14ac:dyDescent="0.25">
      <c r="B5" s="10"/>
      <c r="C5" s="21"/>
      <c r="D5" s="11" t="s">
        <v>17</v>
      </c>
      <c r="G5" s="5" t="s">
        <v>18</v>
      </c>
      <c r="H5" s="11"/>
      <c r="I5" s="11"/>
      <c r="J5" s="11"/>
    </row>
    <row r="6" spans="1:10" s="5" customFormat="1" x14ac:dyDescent="0.25">
      <c r="B6" s="2"/>
      <c r="C6" s="78"/>
      <c r="D6" s="11"/>
      <c r="H6" s="11"/>
      <c r="I6" s="11"/>
      <c r="J6" s="11"/>
    </row>
    <row r="7" spans="1:10" x14ac:dyDescent="0.25">
      <c r="B7" s="12" t="s">
        <v>50</v>
      </c>
      <c r="C7" s="22"/>
      <c r="D7" s="14" t="s">
        <v>46</v>
      </c>
      <c r="G7" s="13" t="s">
        <v>45</v>
      </c>
      <c r="H7" s="14"/>
      <c r="I7" s="14"/>
      <c r="J7" s="14"/>
    </row>
    <row r="8" spans="1:10" s="5" customFormat="1" x14ac:dyDescent="0.25">
      <c r="B8" s="1"/>
      <c r="C8" s="21"/>
      <c r="D8" s="2"/>
      <c r="E8" s="7"/>
      <c r="F8" s="2"/>
    </row>
    <row r="9" spans="1:10" x14ac:dyDescent="0.25">
      <c r="A9" s="90" t="s">
        <v>57</v>
      </c>
      <c r="B9" s="90"/>
      <c r="C9" s="90"/>
      <c r="D9" s="90"/>
      <c r="E9" s="90"/>
      <c r="F9" s="90"/>
      <c r="G9" s="90"/>
      <c r="H9" s="90"/>
      <c r="I9" s="90"/>
    </row>
    <row r="11" spans="1:10" ht="31.5" x14ac:dyDescent="0.25">
      <c r="A11" s="77" t="s">
        <v>9</v>
      </c>
      <c r="B11" s="75" t="s">
        <v>5</v>
      </c>
      <c r="C11" s="76" t="s">
        <v>13</v>
      </c>
      <c r="D11" s="76" t="s">
        <v>6</v>
      </c>
      <c r="E11" s="76" t="s">
        <v>44</v>
      </c>
      <c r="F11" s="75" t="s">
        <v>10</v>
      </c>
      <c r="G11" s="74" t="s">
        <v>43</v>
      </c>
      <c r="H11" s="74" t="s">
        <v>11</v>
      </c>
      <c r="I11" s="74" t="s">
        <v>12</v>
      </c>
      <c r="J11" s="74" t="s">
        <v>42</v>
      </c>
    </row>
    <row r="12" spans="1:10" ht="16.5" customHeight="1" x14ac:dyDescent="0.25">
      <c r="A12" s="73" t="s">
        <v>41</v>
      </c>
      <c r="B12" s="72" t="s">
        <v>40</v>
      </c>
      <c r="C12" s="72"/>
      <c r="D12" s="71"/>
      <c r="E12" s="71"/>
      <c r="F12" s="70"/>
      <c r="G12" s="69"/>
      <c r="H12" s="68"/>
      <c r="I12" s="68"/>
      <c r="J12" s="68"/>
    </row>
    <row r="13" spans="1:10" ht="16.5" customHeight="1" x14ac:dyDescent="0.25">
      <c r="A13" s="67" t="s">
        <v>39</v>
      </c>
      <c r="B13" s="66" t="s">
        <v>38</v>
      </c>
      <c r="C13" s="66"/>
      <c r="D13" s="65"/>
      <c r="E13" s="65"/>
      <c r="F13" s="64"/>
      <c r="G13" s="63"/>
      <c r="H13" s="62"/>
      <c r="I13" s="62"/>
      <c r="J13" s="62"/>
    </row>
    <row r="14" spans="1:10" ht="16.5" customHeight="1" x14ac:dyDescent="0.25">
      <c r="A14" s="54" t="s">
        <v>37</v>
      </c>
      <c r="B14" s="53" t="s">
        <v>35</v>
      </c>
      <c r="C14" s="53"/>
      <c r="D14" s="52"/>
      <c r="E14" s="52"/>
      <c r="F14" s="51"/>
      <c r="G14" s="50"/>
      <c r="H14" s="49"/>
      <c r="I14" s="49"/>
      <c r="J14" s="49"/>
    </row>
    <row r="15" spans="1:10" ht="16.5" customHeight="1" x14ac:dyDescent="0.25">
      <c r="A15" s="48" t="s">
        <v>36</v>
      </c>
      <c r="B15" s="47" t="s">
        <v>35</v>
      </c>
      <c r="C15" s="47"/>
      <c r="D15" s="46"/>
      <c r="E15" s="46"/>
      <c r="F15" s="45"/>
      <c r="G15" s="44"/>
      <c r="H15" s="43">
        <f>H16+H19</f>
        <v>0</v>
      </c>
      <c r="I15" s="43"/>
      <c r="J15" s="43"/>
    </row>
    <row r="16" spans="1:10" ht="16.5" customHeight="1" x14ac:dyDescent="0.25">
      <c r="A16" s="40"/>
      <c r="B16" s="42" t="s">
        <v>25</v>
      </c>
      <c r="C16" s="42"/>
      <c r="D16" s="38"/>
      <c r="E16" s="38"/>
      <c r="F16" s="37"/>
      <c r="G16" s="36"/>
      <c r="H16" s="41">
        <f>SUM(H17:H18)</f>
        <v>0</v>
      </c>
      <c r="I16" s="41"/>
      <c r="J16" s="41"/>
    </row>
    <row r="17" spans="1:10" ht="16.5" customHeight="1" x14ac:dyDescent="0.25">
      <c r="A17" s="40"/>
      <c r="B17" s="39" t="s">
        <v>34</v>
      </c>
      <c r="C17" s="39"/>
      <c r="D17" s="38" t="s">
        <v>7</v>
      </c>
      <c r="E17" s="38"/>
      <c r="F17" s="37">
        <v>85</v>
      </c>
      <c r="G17" s="36">
        <f>VLOOKUP(B17,Работа!B10:H15,6,0)</f>
        <v>0</v>
      </c>
      <c r="H17" s="35">
        <f>G17*F17</f>
        <v>0</v>
      </c>
      <c r="I17" s="83"/>
      <c r="J17" s="35"/>
    </row>
    <row r="18" spans="1:10" ht="16.5" hidden="1" customHeight="1" x14ac:dyDescent="0.25">
      <c r="A18" s="40"/>
      <c r="B18" s="39" t="s">
        <v>52</v>
      </c>
      <c r="C18" s="39"/>
      <c r="D18" s="38" t="s">
        <v>7</v>
      </c>
      <c r="E18" s="38"/>
      <c r="F18" s="37">
        <v>0</v>
      </c>
      <c r="G18" s="36">
        <f>VLOOKUP(B18,Работа!B11:H16,6,0)</f>
        <v>0</v>
      </c>
      <c r="H18" s="35">
        <f>G18*F18</f>
        <v>0</v>
      </c>
      <c r="I18" s="35"/>
      <c r="J18" s="35"/>
    </row>
    <row r="19" spans="1:10" ht="16.5" customHeight="1" x14ac:dyDescent="0.25">
      <c r="A19" s="34"/>
      <c r="B19" s="33" t="s">
        <v>8</v>
      </c>
      <c r="C19" s="33"/>
      <c r="D19" s="32"/>
      <c r="E19" s="32"/>
      <c r="F19" s="31"/>
      <c r="G19" s="30"/>
      <c r="H19" s="29">
        <f>SUM(H20:H23)</f>
        <v>0</v>
      </c>
      <c r="I19" s="29"/>
      <c r="J19" s="29"/>
    </row>
    <row r="20" spans="1:10" ht="16.5" customHeight="1" x14ac:dyDescent="0.25">
      <c r="A20" s="28"/>
      <c r="B20" s="27" t="s">
        <v>33</v>
      </c>
      <c r="C20" s="17" t="s">
        <v>32</v>
      </c>
      <c r="D20" s="26" t="s">
        <v>31</v>
      </c>
      <c r="E20" s="61">
        <v>2.3E-2</v>
      </c>
      <c r="F20" s="60">
        <f>E20*F17</f>
        <v>1.9550000000000001</v>
      </c>
      <c r="G20" s="18">
        <f>VLOOKUP(B20,Материал!B9:H12,6,0)</f>
        <v>0</v>
      </c>
      <c r="H20" s="18">
        <f>G20*F20</f>
        <v>0</v>
      </c>
      <c r="I20" s="18"/>
      <c r="J20" s="18" t="s">
        <v>16</v>
      </c>
    </row>
    <row r="21" spans="1:10" ht="16.5" customHeight="1" x14ac:dyDescent="0.25">
      <c r="A21" s="28"/>
      <c r="B21" s="27" t="s">
        <v>54</v>
      </c>
      <c r="C21" s="17"/>
      <c r="D21" s="26" t="s">
        <v>7</v>
      </c>
      <c r="E21" s="26"/>
      <c r="F21" s="59">
        <v>0</v>
      </c>
      <c r="G21" s="18">
        <f>VLOOKUP(B21,Материал!B10:H13,6,0)</f>
        <v>0</v>
      </c>
      <c r="H21" s="18">
        <f>G21*F21</f>
        <v>0</v>
      </c>
      <c r="I21" s="18" t="s">
        <v>53</v>
      </c>
      <c r="J21" s="18"/>
    </row>
    <row r="22" spans="1:10" ht="16.5" customHeight="1" x14ac:dyDescent="0.25">
      <c r="A22" s="28"/>
      <c r="B22" s="27" t="s">
        <v>30</v>
      </c>
      <c r="C22" s="17" t="s">
        <v>29</v>
      </c>
      <c r="D22" s="26" t="s">
        <v>7</v>
      </c>
      <c r="E22" s="26">
        <v>1</v>
      </c>
      <c r="F22" s="59">
        <f>F18+F17</f>
        <v>85</v>
      </c>
      <c r="G22" s="18">
        <f>VLOOKUP(B22,Материал!B11:H14,6,0)</f>
        <v>0</v>
      </c>
      <c r="H22" s="18">
        <f>G22*F22</f>
        <v>0</v>
      </c>
      <c r="I22" s="18"/>
      <c r="J22" s="18" t="s">
        <v>16</v>
      </c>
    </row>
    <row r="23" spans="1:10" s="15" customFormat="1" ht="16.5" customHeight="1" x14ac:dyDescent="0.25">
      <c r="A23" s="58"/>
      <c r="B23" s="57" t="s">
        <v>62</v>
      </c>
      <c r="C23" s="56"/>
      <c r="D23" s="55"/>
      <c r="E23" s="55"/>
      <c r="F23" s="19"/>
      <c r="G23" s="19"/>
      <c r="H23" s="19"/>
      <c r="I23" s="19"/>
      <c r="J23" s="18" t="s">
        <v>16</v>
      </c>
    </row>
    <row r="24" spans="1:10" ht="16.5" customHeight="1" x14ac:dyDescent="0.25">
      <c r="A24" s="54" t="s">
        <v>27</v>
      </c>
      <c r="B24" s="53" t="s">
        <v>24</v>
      </c>
      <c r="C24" s="53"/>
      <c r="D24" s="52"/>
      <c r="E24" s="52"/>
      <c r="F24" s="51"/>
      <c r="G24" s="50"/>
      <c r="H24" s="49"/>
      <c r="I24" s="49"/>
      <c r="J24" s="49"/>
    </row>
    <row r="25" spans="1:10" ht="16.5" customHeight="1" x14ac:dyDescent="0.25">
      <c r="A25" s="48" t="s">
        <v>26</v>
      </c>
      <c r="B25" s="47" t="s">
        <v>24</v>
      </c>
      <c r="C25" s="47"/>
      <c r="D25" s="46"/>
      <c r="E25" s="46"/>
      <c r="F25" s="45"/>
      <c r="G25" s="44"/>
      <c r="H25" s="43">
        <f>H26+H28</f>
        <v>0</v>
      </c>
      <c r="I25" s="43"/>
      <c r="J25" s="43"/>
    </row>
    <row r="26" spans="1:10" ht="16.5" customHeight="1" x14ac:dyDescent="0.25">
      <c r="A26" s="40"/>
      <c r="B26" s="42" t="s">
        <v>25</v>
      </c>
      <c r="C26" s="42"/>
      <c r="D26" s="38"/>
      <c r="E26" s="38"/>
      <c r="F26" s="37"/>
      <c r="G26" s="36"/>
      <c r="H26" s="41">
        <f>SUM(H27:H27)</f>
        <v>0</v>
      </c>
      <c r="I26" s="41"/>
      <c r="J26" s="41"/>
    </row>
    <row r="27" spans="1:10" ht="16.5" customHeight="1" x14ac:dyDescent="0.25">
      <c r="A27" s="40"/>
      <c r="B27" s="39" t="s">
        <v>24</v>
      </c>
      <c r="C27" s="39"/>
      <c r="D27" s="38" t="s">
        <v>7</v>
      </c>
      <c r="E27" s="38"/>
      <c r="F27" s="37">
        <v>85</v>
      </c>
      <c r="G27" s="36">
        <f>VLOOKUP(B27,Работа!B15:H15,6,0)</f>
        <v>0</v>
      </c>
      <c r="H27" s="35">
        <f>G27*F27</f>
        <v>0</v>
      </c>
      <c r="I27" s="35" t="s">
        <v>23</v>
      </c>
      <c r="J27" s="35"/>
    </row>
    <row r="28" spans="1:10" ht="16.5" customHeight="1" x14ac:dyDescent="0.25">
      <c r="A28" s="34"/>
      <c r="B28" s="33" t="s">
        <v>8</v>
      </c>
      <c r="C28" s="33"/>
      <c r="D28" s="32"/>
      <c r="E28" s="32"/>
      <c r="F28" s="31"/>
      <c r="G28" s="30"/>
      <c r="H28" s="29">
        <f>SUM(H29:H29)</f>
        <v>0</v>
      </c>
      <c r="I28" s="29"/>
      <c r="J28" s="29"/>
    </row>
    <row r="29" spans="1:10" ht="16.5" customHeight="1" x14ac:dyDescent="0.25">
      <c r="A29" s="28"/>
      <c r="B29" s="27" t="s">
        <v>15</v>
      </c>
      <c r="C29" s="27"/>
      <c r="D29" s="26"/>
      <c r="E29" s="26"/>
      <c r="F29" s="18"/>
      <c r="G29" s="18"/>
      <c r="H29" s="18">
        <f>G29*F29</f>
        <v>0</v>
      </c>
      <c r="I29" s="18"/>
      <c r="J29" s="18"/>
    </row>
    <row r="30" spans="1:10" x14ac:dyDescent="0.25">
      <c r="A30" s="25"/>
      <c r="B30" s="92" t="s">
        <v>55</v>
      </c>
      <c r="C30" s="93"/>
      <c r="D30" s="93"/>
      <c r="E30" s="93"/>
      <c r="F30" s="93"/>
      <c r="G30" s="94"/>
      <c r="H30" s="25">
        <f>H25+H15</f>
        <v>0</v>
      </c>
      <c r="I30" s="25"/>
      <c r="J30" s="25"/>
    </row>
    <row r="31" spans="1:10" x14ac:dyDescent="0.25">
      <c r="A31" s="24"/>
      <c r="B31" s="95" t="s">
        <v>0</v>
      </c>
      <c r="C31" s="96"/>
      <c r="D31" s="96"/>
      <c r="E31" s="96"/>
      <c r="F31" s="96"/>
      <c r="G31" s="97"/>
      <c r="H31" s="24">
        <f>H16+H26</f>
        <v>0</v>
      </c>
      <c r="I31" s="3"/>
      <c r="J31" s="3"/>
    </row>
    <row r="32" spans="1:10" x14ac:dyDescent="0.25">
      <c r="A32" s="24"/>
      <c r="B32" s="98" t="s">
        <v>1</v>
      </c>
      <c r="C32" s="98"/>
      <c r="D32" s="98"/>
      <c r="E32" s="98"/>
      <c r="F32" s="98"/>
      <c r="G32" s="98"/>
      <c r="H32" s="24">
        <f>H19+H28</f>
        <v>0</v>
      </c>
      <c r="I32" s="3"/>
      <c r="J32" s="3"/>
    </row>
    <row r="33" spans="1:10" x14ac:dyDescent="0.25">
      <c r="A33" s="24"/>
      <c r="B33" s="98" t="s">
        <v>56</v>
      </c>
      <c r="C33" s="98"/>
      <c r="D33" s="98"/>
      <c r="E33" s="98"/>
      <c r="F33" s="98"/>
      <c r="G33" s="98"/>
      <c r="H33" s="24">
        <f>H20+H29</f>
        <v>0</v>
      </c>
      <c r="I33" s="3"/>
      <c r="J33" s="3"/>
    </row>
    <row r="34" spans="1:10" x14ac:dyDescent="0.25">
      <c r="B34" s="23" t="s">
        <v>2</v>
      </c>
      <c r="C34" s="22"/>
      <c r="F34" s="1"/>
      <c r="G34" s="16"/>
      <c r="H34" s="81"/>
      <c r="I34" s="16"/>
      <c r="J34" s="16"/>
    </row>
    <row r="35" spans="1:10" ht="55.5" customHeight="1" x14ac:dyDescent="0.25">
      <c r="A35" s="21" t="s">
        <v>15</v>
      </c>
      <c r="B35" s="91" t="s">
        <v>22</v>
      </c>
      <c r="C35" s="91"/>
      <c r="D35" s="91"/>
      <c r="E35" s="91"/>
      <c r="F35" s="91"/>
      <c r="G35" s="91"/>
      <c r="H35" s="91"/>
      <c r="I35" s="91"/>
      <c r="J35" s="91"/>
    </row>
    <row r="36" spans="1:10" ht="34.5" customHeight="1" x14ac:dyDescent="0.25">
      <c r="A36" s="21" t="s">
        <v>15</v>
      </c>
      <c r="B36" s="91" t="s">
        <v>21</v>
      </c>
      <c r="C36" s="91"/>
      <c r="D36" s="91"/>
      <c r="E36" s="91"/>
      <c r="F36" s="91"/>
      <c r="G36" s="91"/>
      <c r="H36" s="91"/>
      <c r="I36" s="91"/>
      <c r="J36" s="91"/>
    </row>
    <row r="37" spans="1:10" ht="20.25" customHeight="1" x14ac:dyDescent="0.25">
      <c r="A37" s="21" t="s">
        <v>15</v>
      </c>
      <c r="B37" s="91" t="s">
        <v>20</v>
      </c>
      <c r="C37" s="91"/>
      <c r="D37" s="91"/>
      <c r="E37" s="91"/>
      <c r="F37" s="91"/>
      <c r="G37" s="91"/>
      <c r="H37" s="91"/>
      <c r="I37" s="91"/>
      <c r="J37" s="91"/>
    </row>
    <row r="38" spans="1:10" x14ac:dyDescent="0.25">
      <c r="A38" s="82" t="s">
        <v>15</v>
      </c>
      <c r="B38" s="13" t="s">
        <v>48</v>
      </c>
    </row>
    <row r="39" spans="1:10" x14ac:dyDescent="0.25">
      <c r="A39" s="20"/>
    </row>
    <row r="40" spans="1:10" x14ac:dyDescent="0.25">
      <c r="A40" s="20"/>
    </row>
    <row r="41" spans="1:10" x14ac:dyDescent="0.25">
      <c r="A41" s="20"/>
    </row>
    <row r="42" spans="1:10" x14ac:dyDescent="0.25">
      <c r="A42" s="20"/>
    </row>
    <row r="43" spans="1:10" x14ac:dyDescent="0.25">
      <c r="A43" s="20"/>
    </row>
    <row r="44" spans="1:10" x14ac:dyDescent="0.25">
      <c r="A44" s="20"/>
    </row>
    <row r="45" spans="1:10" x14ac:dyDescent="0.25">
      <c r="A45" s="20"/>
    </row>
    <row r="46" spans="1:10" x14ac:dyDescent="0.25">
      <c r="A46" s="20"/>
    </row>
    <row r="47" spans="1:10" x14ac:dyDescent="0.25">
      <c r="A47" s="20"/>
    </row>
    <row r="48" spans="1:10" x14ac:dyDescent="0.25">
      <c r="A48" s="20"/>
    </row>
    <row r="49" spans="1:1" x14ac:dyDescent="0.25">
      <c r="A49" s="20"/>
    </row>
    <row r="50" spans="1:1" x14ac:dyDescent="0.25">
      <c r="A50" s="20"/>
    </row>
  </sheetData>
  <mergeCells count="8">
    <mergeCell ref="B36:J36"/>
    <mergeCell ref="B37:J37"/>
    <mergeCell ref="A9:I9"/>
    <mergeCell ref="B30:G30"/>
    <mergeCell ref="B31:G31"/>
    <mergeCell ref="B32:G32"/>
    <mergeCell ref="B33:G33"/>
    <mergeCell ref="B35:J35"/>
  </mergeCells>
  <pageMargins left="0.25" right="0.25" top="0.75" bottom="0.75" header="0.3" footer="0.3"/>
  <pageSetup paperSize="9" scale="60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FB05C7-7FEE-46D2-ACE8-4D39A935D4AB}">
  <sheetPr>
    <tabColor rgb="FF92D050"/>
    <pageSetUpPr fitToPage="1"/>
  </sheetPr>
  <dimension ref="A1:J33"/>
  <sheetViews>
    <sheetView view="pageBreakPreview" zoomScale="80" zoomScaleNormal="80" zoomScaleSheetLayoutView="80" workbookViewId="0">
      <selection activeCell="B19" sqref="B19:J19"/>
    </sheetView>
  </sheetViews>
  <sheetFormatPr defaultColWidth="9.140625" defaultRowHeight="15.75" x14ac:dyDescent="0.25"/>
  <cols>
    <col min="1" max="1" width="14.28515625" style="13" customWidth="1"/>
    <col min="2" max="2" width="71" style="13" customWidth="1"/>
    <col min="3" max="3" width="20.7109375" style="13" customWidth="1"/>
    <col min="4" max="4" width="11.85546875" style="13" customWidth="1"/>
    <col min="5" max="5" width="14.42578125" style="13" customWidth="1"/>
    <col min="6" max="6" width="16.7109375" style="13" customWidth="1"/>
    <col min="7" max="7" width="20.42578125" style="13" customWidth="1"/>
    <col min="8" max="8" width="19.7109375" style="13" customWidth="1"/>
    <col min="9" max="9" width="26.5703125" style="13" customWidth="1"/>
    <col min="10" max="10" width="19.7109375" style="13" customWidth="1"/>
    <col min="11" max="16384" width="9.140625" style="13"/>
  </cols>
  <sheetData>
    <row r="1" spans="1:10" s="5" customFormat="1" x14ac:dyDescent="0.25">
      <c r="B1" s="1"/>
      <c r="C1" s="21"/>
      <c r="D1" s="2"/>
      <c r="E1" s="7"/>
      <c r="F1" s="2"/>
    </row>
    <row r="2" spans="1:10" x14ac:dyDescent="0.25">
      <c r="A2" s="90" t="s">
        <v>60</v>
      </c>
      <c r="B2" s="90"/>
      <c r="C2" s="90"/>
      <c r="D2" s="90"/>
      <c r="E2" s="90"/>
      <c r="F2" s="90"/>
      <c r="G2" s="90"/>
      <c r="H2" s="90"/>
      <c r="I2" s="90"/>
    </row>
    <row r="4" spans="1:10" ht="31.5" x14ac:dyDescent="0.25">
      <c r="A4" s="77" t="s">
        <v>9</v>
      </c>
      <c r="B4" s="75" t="s">
        <v>5</v>
      </c>
      <c r="C4" s="76" t="s">
        <v>13</v>
      </c>
      <c r="D4" s="76" t="s">
        <v>6</v>
      </c>
      <c r="E4" s="76" t="s">
        <v>44</v>
      </c>
      <c r="F4" s="75" t="s">
        <v>10</v>
      </c>
      <c r="G4" s="74" t="s">
        <v>43</v>
      </c>
      <c r="H4" s="74" t="s">
        <v>11</v>
      </c>
      <c r="I4" s="74" t="s">
        <v>12</v>
      </c>
      <c r="J4" s="74" t="s">
        <v>42</v>
      </c>
    </row>
    <row r="5" spans="1:10" ht="16.5" customHeight="1" x14ac:dyDescent="0.25">
      <c r="A5" s="73" t="s">
        <v>41</v>
      </c>
      <c r="B5" s="72" t="s">
        <v>40</v>
      </c>
      <c r="C5" s="72"/>
      <c r="D5" s="71"/>
      <c r="E5" s="71"/>
      <c r="F5" s="70"/>
      <c r="G5" s="69"/>
      <c r="H5" s="68"/>
      <c r="I5" s="68"/>
      <c r="J5" s="68"/>
    </row>
    <row r="6" spans="1:10" ht="16.5" customHeight="1" x14ac:dyDescent="0.25">
      <c r="A6" s="67" t="s">
        <v>39</v>
      </c>
      <c r="B6" s="66" t="s">
        <v>38</v>
      </c>
      <c r="C6" s="66"/>
      <c r="D6" s="65"/>
      <c r="E6" s="65"/>
      <c r="F6" s="64"/>
      <c r="G6" s="63"/>
      <c r="H6" s="62"/>
      <c r="I6" s="62"/>
      <c r="J6" s="62"/>
    </row>
    <row r="7" spans="1:10" ht="16.5" customHeight="1" x14ac:dyDescent="0.25">
      <c r="A7" s="54" t="s">
        <v>37</v>
      </c>
      <c r="B7" s="53" t="s">
        <v>35</v>
      </c>
      <c r="C7" s="53"/>
      <c r="D7" s="52"/>
      <c r="E7" s="52"/>
      <c r="F7" s="51"/>
      <c r="G7" s="50"/>
      <c r="H7" s="49"/>
      <c r="I7" s="49"/>
      <c r="J7" s="49"/>
    </row>
    <row r="8" spans="1:10" ht="16.5" customHeight="1" x14ac:dyDescent="0.25">
      <c r="A8" s="48" t="s">
        <v>36</v>
      </c>
      <c r="B8" s="47" t="s">
        <v>35</v>
      </c>
      <c r="C8" s="47"/>
      <c r="D8" s="46"/>
      <c r="E8" s="46"/>
      <c r="F8" s="45"/>
      <c r="G8" s="44"/>
      <c r="H8" s="43"/>
      <c r="I8" s="43"/>
      <c r="J8" s="43"/>
    </row>
    <row r="9" spans="1:10" ht="16.5" customHeight="1" x14ac:dyDescent="0.25">
      <c r="A9" s="40"/>
      <c r="B9" s="42" t="s">
        <v>25</v>
      </c>
      <c r="C9" s="42"/>
      <c r="D9" s="38"/>
      <c r="E9" s="38"/>
      <c r="F9" s="37"/>
      <c r="G9" s="36"/>
      <c r="H9" s="41"/>
      <c r="I9" s="41"/>
      <c r="J9" s="41"/>
    </row>
    <row r="10" spans="1:10" ht="16.5" customHeight="1" x14ac:dyDescent="0.25">
      <c r="A10" s="40"/>
      <c r="B10" s="39" t="s">
        <v>34</v>
      </c>
      <c r="C10" s="39"/>
      <c r="D10" s="38" t="s">
        <v>7</v>
      </c>
      <c r="E10" s="38"/>
      <c r="F10" s="37">
        <f>'ГП-75'!F17+'ГП-76'!F17</f>
        <v>176</v>
      </c>
      <c r="G10" s="36"/>
      <c r="H10" s="35">
        <f>G10*F10</f>
        <v>0</v>
      </c>
      <c r="I10" s="83"/>
      <c r="J10" s="35"/>
    </row>
    <row r="11" spans="1:10" ht="16.5" customHeight="1" x14ac:dyDescent="0.25">
      <c r="A11" s="40"/>
      <c r="B11" s="39" t="s">
        <v>52</v>
      </c>
      <c r="C11" s="39"/>
      <c r="D11" s="38" t="s">
        <v>7</v>
      </c>
      <c r="E11" s="38"/>
      <c r="F11" s="37">
        <f>'ГП-76'!F18+'ГП-75'!F18</f>
        <v>73</v>
      </c>
      <c r="G11" s="36"/>
      <c r="H11" s="35">
        <f>G11*F11</f>
        <v>0</v>
      </c>
      <c r="I11" s="35"/>
      <c r="J11" s="35"/>
    </row>
    <row r="12" spans="1:10" ht="16.5" customHeight="1" x14ac:dyDescent="0.25">
      <c r="A12" s="54" t="s">
        <v>27</v>
      </c>
      <c r="B12" s="53" t="s">
        <v>24</v>
      </c>
      <c r="C12" s="53"/>
      <c r="D12" s="52"/>
      <c r="E12" s="52"/>
      <c r="F12" s="51"/>
      <c r="G12" s="50"/>
      <c r="H12" s="49"/>
      <c r="I12" s="49"/>
      <c r="J12" s="49"/>
    </row>
    <row r="13" spans="1:10" ht="16.5" customHeight="1" x14ac:dyDescent="0.25">
      <c r="A13" s="48" t="s">
        <v>26</v>
      </c>
      <c r="B13" s="47" t="s">
        <v>24</v>
      </c>
      <c r="C13" s="47"/>
      <c r="D13" s="46"/>
      <c r="E13" s="46"/>
      <c r="F13" s="45"/>
      <c r="G13" s="44"/>
      <c r="H13" s="43"/>
      <c r="I13" s="43"/>
      <c r="J13" s="43"/>
    </row>
    <row r="14" spans="1:10" ht="16.5" customHeight="1" x14ac:dyDescent="0.25">
      <c r="A14" s="40"/>
      <c r="B14" s="42" t="s">
        <v>25</v>
      </c>
      <c r="C14" s="42"/>
      <c r="D14" s="38"/>
      <c r="E14" s="38"/>
      <c r="F14" s="37"/>
      <c r="G14" s="36"/>
      <c r="H14" s="41"/>
      <c r="I14" s="41"/>
      <c r="J14" s="41"/>
    </row>
    <row r="15" spans="1:10" ht="26.25" customHeight="1" x14ac:dyDescent="0.25">
      <c r="A15" s="84"/>
      <c r="B15" s="85" t="s">
        <v>24</v>
      </c>
      <c r="C15" s="85"/>
      <c r="D15" s="86" t="s">
        <v>7</v>
      </c>
      <c r="E15" s="86"/>
      <c r="F15" s="87">
        <f>'ГП-75'!F27+'ГП-76'!F27</f>
        <v>249</v>
      </c>
      <c r="G15" s="88"/>
      <c r="H15" s="89">
        <f>G15*F15</f>
        <v>0</v>
      </c>
      <c r="I15" s="89" t="s">
        <v>23</v>
      </c>
      <c r="J15" s="89"/>
    </row>
    <row r="16" spans="1:10" x14ac:dyDescent="0.25">
      <c r="A16" s="25"/>
      <c r="B16" s="92" t="s">
        <v>19</v>
      </c>
      <c r="C16" s="93"/>
      <c r="D16" s="93"/>
      <c r="E16" s="93"/>
      <c r="F16" s="93"/>
      <c r="G16" s="94" t="s">
        <v>58</v>
      </c>
      <c r="H16" s="25">
        <f>H15+H11+H10</f>
        <v>0</v>
      </c>
      <c r="I16" s="25"/>
      <c r="J16" s="25"/>
    </row>
    <row r="17" spans="1:10" x14ac:dyDescent="0.25">
      <c r="B17" s="23" t="s">
        <v>2</v>
      </c>
      <c r="C17" s="22"/>
      <c r="F17" s="1"/>
      <c r="G17" s="16"/>
      <c r="H17" s="81"/>
      <c r="I17" s="16"/>
      <c r="J17" s="16"/>
    </row>
    <row r="18" spans="1:10" ht="55.5" customHeight="1" x14ac:dyDescent="0.25">
      <c r="A18" s="21" t="s">
        <v>15</v>
      </c>
      <c r="B18" s="91" t="s">
        <v>22</v>
      </c>
      <c r="C18" s="91"/>
      <c r="D18" s="91"/>
      <c r="E18" s="91"/>
      <c r="F18" s="91"/>
      <c r="G18" s="91"/>
      <c r="H18" s="91"/>
      <c r="I18" s="91"/>
      <c r="J18" s="91"/>
    </row>
    <row r="19" spans="1:10" ht="34.5" customHeight="1" x14ac:dyDescent="0.25">
      <c r="A19" s="21" t="s">
        <v>15</v>
      </c>
      <c r="B19" s="91" t="s">
        <v>21</v>
      </c>
      <c r="C19" s="91"/>
      <c r="D19" s="91"/>
      <c r="E19" s="91"/>
      <c r="F19" s="91"/>
      <c r="G19" s="91"/>
      <c r="H19" s="91"/>
      <c r="I19" s="91"/>
      <c r="J19" s="91"/>
    </row>
    <row r="20" spans="1:10" ht="20.25" customHeight="1" x14ac:dyDescent="0.25">
      <c r="A20" s="21" t="s">
        <v>15</v>
      </c>
      <c r="B20" s="91" t="s">
        <v>20</v>
      </c>
      <c r="C20" s="91"/>
      <c r="D20" s="91"/>
      <c r="E20" s="91"/>
      <c r="F20" s="91"/>
      <c r="G20" s="91"/>
      <c r="H20" s="91"/>
      <c r="I20" s="91"/>
      <c r="J20" s="91"/>
    </row>
    <row r="21" spans="1:10" x14ac:dyDescent="0.25">
      <c r="A21" s="82" t="s">
        <v>15</v>
      </c>
      <c r="B21" s="13" t="s">
        <v>48</v>
      </c>
    </row>
    <row r="22" spans="1:10" x14ac:dyDescent="0.25">
      <c r="A22" s="20"/>
    </row>
    <row r="23" spans="1:10" x14ac:dyDescent="0.25">
      <c r="A23" s="20"/>
    </row>
    <row r="24" spans="1:10" x14ac:dyDescent="0.25">
      <c r="A24" s="20"/>
    </row>
    <row r="25" spans="1:10" x14ac:dyDescent="0.25">
      <c r="A25" s="20"/>
    </row>
    <row r="26" spans="1:10" x14ac:dyDescent="0.25">
      <c r="A26" s="20"/>
    </row>
    <row r="27" spans="1:10" x14ac:dyDescent="0.25">
      <c r="A27" s="20"/>
    </row>
    <row r="28" spans="1:10" x14ac:dyDescent="0.25">
      <c r="A28" s="20"/>
    </row>
    <row r="29" spans="1:10" x14ac:dyDescent="0.25">
      <c r="A29" s="20"/>
    </row>
    <row r="30" spans="1:10" x14ac:dyDescent="0.25">
      <c r="A30" s="20"/>
    </row>
    <row r="31" spans="1:10" x14ac:dyDescent="0.25">
      <c r="A31" s="20"/>
    </row>
    <row r="32" spans="1:10" x14ac:dyDescent="0.25">
      <c r="A32" s="20"/>
    </row>
    <row r="33" spans="1:1" x14ac:dyDescent="0.25">
      <c r="A33" s="20"/>
    </row>
  </sheetData>
  <mergeCells count="5">
    <mergeCell ref="B19:J19"/>
    <mergeCell ref="B20:J20"/>
    <mergeCell ref="B16:G16"/>
    <mergeCell ref="A2:I2"/>
    <mergeCell ref="B18:J18"/>
  </mergeCells>
  <pageMargins left="0.25" right="0.25" top="0.75" bottom="0.75" header="0.3" footer="0.3"/>
  <pageSetup paperSize="9" scale="60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ADEC8D-8E16-41C9-9344-8B3FAC2ECA05}">
  <sheetPr>
    <tabColor rgb="FF92D050"/>
    <pageSetUpPr fitToPage="1"/>
  </sheetPr>
  <dimension ref="A1:J34"/>
  <sheetViews>
    <sheetView view="pageBreakPreview" zoomScale="80" zoomScaleNormal="80" zoomScaleSheetLayoutView="80" workbookViewId="0">
      <selection activeCell="G9" sqref="G9:G11"/>
    </sheetView>
  </sheetViews>
  <sheetFormatPr defaultColWidth="9.140625" defaultRowHeight="15.75" x14ac:dyDescent="0.25"/>
  <cols>
    <col min="1" max="1" width="14.28515625" style="13" customWidth="1"/>
    <col min="2" max="2" width="71" style="13" customWidth="1"/>
    <col min="3" max="3" width="20.7109375" style="13" customWidth="1"/>
    <col min="4" max="4" width="11.85546875" style="13" customWidth="1"/>
    <col min="5" max="5" width="14.42578125" style="13" customWidth="1"/>
    <col min="6" max="6" width="16.7109375" style="13" customWidth="1"/>
    <col min="7" max="7" width="20.42578125" style="13" customWidth="1"/>
    <col min="8" max="8" width="19.7109375" style="13" customWidth="1"/>
    <col min="9" max="9" width="26.5703125" style="13" customWidth="1"/>
    <col min="10" max="10" width="19.7109375" style="13" customWidth="1"/>
    <col min="11" max="16384" width="9.140625" style="13"/>
  </cols>
  <sheetData>
    <row r="1" spans="1:10" x14ac:dyDescent="0.25">
      <c r="A1" s="90" t="s">
        <v>61</v>
      </c>
      <c r="B1" s="90"/>
      <c r="C1" s="90"/>
      <c r="D1" s="90"/>
      <c r="E1" s="90"/>
      <c r="F1" s="90"/>
      <c r="G1" s="90"/>
      <c r="H1" s="90"/>
      <c r="I1" s="90"/>
    </row>
    <row r="3" spans="1:10" ht="31.5" x14ac:dyDescent="0.25">
      <c r="A3" s="77" t="s">
        <v>9</v>
      </c>
      <c r="B3" s="75" t="s">
        <v>5</v>
      </c>
      <c r="C3" s="76" t="s">
        <v>13</v>
      </c>
      <c r="D3" s="76" t="s">
        <v>6</v>
      </c>
      <c r="E3" s="76" t="s">
        <v>44</v>
      </c>
      <c r="F3" s="75" t="s">
        <v>10</v>
      </c>
      <c r="G3" s="74" t="s">
        <v>43</v>
      </c>
      <c r="H3" s="74" t="s">
        <v>11</v>
      </c>
      <c r="I3" s="74" t="s">
        <v>12</v>
      </c>
      <c r="J3" s="74" t="s">
        <v>42</v>
      </c>
    </row>
    <row r="4" spans="1:10" ht="16.5" customHeight="1" x14ac:dyDescent="0.25">
      <c r="A4" s="73" t="s">
        <v>41</v>
      </c>
      <c r="B4" s="72" t="s">
        <v>40</v>
      </c>
      <c r="C4" s="72"/>
      <c r="D4" s="71"/>
      <c r="E4" s="71"/>
      <c r="F4" s="70"/>
      <c r="G4" s="69"/>
      <c r="H4" s="68"/>
      <c r="I4" s="68"/>
      <c r="J4" s="68"/>
    </row>
    <row r="5" spans="1:10" ht="16.5" customHeight="1" x14ac:dyDescent="0.25">
      <c r="A5" s="67" t="s">
        <v>39</v>
      </c>
      <c r="B5" s="66" t="s">
        <v>38</v>
      </c>
      <c r="C5" s="66"/>
      <c r="D5" s="65"/>
      <c r="E5" s="65"/>
      <c r="F5" s="64"/>
      <c r="G5" s="63"/>
      <c r="H5" s="62"/>
      <c r="I5" s="62"/>
      <c r="J5" s="62"/>
    </row>
    <row r="6" spans="1:10" ht="16.5" customHeight="1" x14ac:dyDescent="0.25">
      <c r="A6" s="54" t="s">
        <v>37</v>
      </c>
      <c r="B6" s="53" t="s">
        <v>35</v>
      </c>
      <c r="C6" s="53"/>
      <c r="D6" s="52"/>
      <c r="E6" s="52"/>
      <c r="F6" s="51"/>
      <c r="G6" s="50"/>
      <c r="H6" s="49"/>
      <c r="I6" s="49"/>
      <c r="J6" s="49"/>
    </row>
    <row r="7" spans="1:10" ht="16.5" customHeight="1" x14ac:dyDescent="0.25">
      <c r="A7" s="48" t="s">
        <v>36</v>
      </c>
      <c r="B7" s="47" t="s">
        <v>35</v>
      </c>
      <c r="C7" s="47"/>
      <c r="D7" s="46"/>
      <c r="E7" s="46"/>
      <c r="F7" s="45"/>
      <c r="G7" s="44"/>
      <c r="H7" s="43"/>
      <c r="I7" s="43"/>
      <c r="J7" s="43"/>
    </row>
    <row r="8" spans="1:10" ht="16.5" customHeight="1" x14ac:dyDescent="0.25">
      <c r="A8" s="34"/>
      <c r="B8" s="33" t="s">
        <v>8</v>
      </c>
      <c r="C8" s="33"/>
      <c r="D8" s="32"/>
      <c r="E8" s="32"/>
      <c r="F8" s="31"/>
      <c r="G8" s="30"/>
      <c r="H8" s="29"/>
      <c r="I8" s="29"/>
      <c r="J8" s="29"/>
    </row>
    <row r="9" spans="1:10" ht="16.5" customHeight="1" x14ac:dyDescent="0.25">
      <c r="A9" s="28"/>
      <c r="B9" s="27" t="s">
        <v>33</v>
      </c>
      <c r="C9" s="17" t="s">
        <v>32</v>
      </c>
      <c r="D9" s="26" t="s">
        <v>31</v>
      </c>
      <c r="E9" s="61">
        <v>2.3E-2</v>
      </c>
      <c r="F9" s="60">
        <f>'ГП-75'!F20+'ГП-76'!F20</f>
        <v>4.048</v>
      </c>
      <c r="G9" s="18"/>
      <c r="H9" s="18">
        <f>G9*F9</f>
        <v>0</v>
      </c>
      <c r="I9" s="18"/>
      <c r="J9" s="18" t="s">
        <v>16</v>
      </c>
    </row>
    <row r="10" spans="1:10" ht="16.5" customHeight="1" x14ac:dyDescent="0.25">
      <c r="A10" s="28"/>
      <c r="B10" s="27" t="s">
        <v>54</v>
      </c>
      <c r="C10" s="17"/>
      <c r="D10" s="26" t="s">
        <v>7</v>
      </c>
      <c r="E10" s="26"/>
      <c r="F10" s="60">
        <f>'ГП-75'!F21+'ГП-76'!F21</f>
        <v>73</v>
      </c>
      <c r="G10" s="18"/>
      <c r="H10" s="18">
        <f>G10*F10</f>
        <v>0</v>
      </c>
      <c r="I10" s="18" t="s">
        <v>53</v>
      </c>
      <c r="J10" s="18"/>
    </row>
    <row r="11" spans="1:10" ht="16.5" customHeight="1" x14ac:dyDescent="0.25">
      <c r="A11" s="28"/>
      <c r="B11" s="27" t="s">
        <v>30</v>
      </c>
      <c r="C11" s="17" t="s">
        <v>29</v>
      </c>
      <c r="D11" s="26" t="s">
        <v>7</v>
      </c>
      <c r="E11" s="26">
        <v>1</v>
      </c>
      <c r="F11" s="60">
        <f>'ГП-75'!F22+'ГП-76'!F22</f>
        <v>249</v>
      </c>
      <c r="G11" s="18"/>
      <c r="H11" s="18">
        <f>G11*F11</f>
        <v>0</v>
      </c>
      <c r="I11" s="18"/>
      <c r="J11" s="18" t="s">
        <v>16</v>
      </c>
    </row>
    <row r="12" spans="1:10" s="15" customFormat="1" ht="16.5" customHeight="1" x14ac:dyDescent="0.25">
      <c r="A12" s="58"/>
      <c r="B12" s="57" t="s">
        <v>62</v>
      </c>
      <c r="C12" s="56"/>
      <c r="D12" s="55"/>
      <c r="E12" s="55"/>
      <c r="F12" s="19"/>
      <c r="G12" s="18"/>
      <c r="H12" s="19"/>
      <c r="I12" s="19"/>
      <c r="J12" s="18" t="s">
        <v>16</v>
      </c>
    </row>
    <row r="13" spans="1:10" ht="16.5" customHeight="1" x14ac:dyDescent="0.25">
      <c r="A13" s="54" t="s">
        <v>27</v>
      </c>
      <c r="B13" s="53" t="s">
        <v>24</v>
      </c>
      <c r="C13" s="53"/>
      <c r="D13" s="52"/>
      <c r="E13" s="52"/>
      <c r="F13" s="51"/>
      <c r="G13" s="50"/>
      <c r="H13" s="49"/>
      <c r="I13" s="49"/>
      <c r="J13" s="49"/>
    </row>
    <row r="14" spans="1:10" ht="16.5" customHeight="1" x14ac:dyDescent="0.25">
      <c r="A14" s="48" t="s">
        <v>26</v>
      </c>
      <c r="B14" s="47" t="s">
        <v>24</v>
      </c>
      <c r="C14" s="47"/>
      <c r="D14" s="46"/>
      <c r="E14" s="46"/>
      <c r="F14" s="45"/>
      <c r="G14" s="44"/>
      <c r="H14" s="43"/>
      <c r="I14" s="43"/>
      <c r="J14" s="43"/>
    </row>
    <row r="15" spans="1:10" ht="16.5" customHeight="1" x14ac:dyDescent="0.25">
      <c r="A15" s="34"/>
      <c r="B15" s="33" t="s">
        <v>8</v>
      </c>
      <c r="C15" s="33"/>
      <c r="D15" s="32"/>
      <c r="E15" s="32"/>
      <c r="F15" s="31"/>
      <c r="G15" s="30"/>
      <c r="H15" s="29"/>
      <c r="I15" s="29"/>
      <c r="J15" s="29"/>
    </row>
    <row r="16" spans="1:10" ht="16.5" customHeight="1" x14ac:dyDescent="0.25">
      <c r="A16" s="28"/>
      <c r="B16" s="27" t="s">
        <v>15</v>
      </c>
      <c r="C16" s="27"/>
      <c r="D16" s="26"/>
      <c r="E16" s="26"/>
      <c r="F16" s="18"/>
      <c r="G16" s="18"/>
      <c r="H16" s="18">
        <f>G16*F16</f>
        <v>0</v>
      </c>
      <c r="I16" s="18"/>
      <c r="J16" s="18"/>
    </row>
    <row r="17" spans="1:10" x14ac:dyDescent="0.25">
      <c r="A17" s="25"/>
      <c r="B17" s="92" t="s">
        <v>59</v>
      </c>
      <c r="C17" s="93"/>
      <c r="D17" s="93"/>
      <c r="E17" s="93"/>
      <c r="F17" s="93"/>
      <c r="G17" s="94"/>
      <c r="H17" s="25">
        <f>SUM(H9:H16)</f>
        <v>0</v>
      </c>
      <c r="I17" s="25"/>
      <c r="J17" s="25"/>
    </row>
    <row r="18" spans="1:10" x14ac:dyDescent="0.25">
      <c r="B18" s="23" t="s">
        <v>2</v>
      </c>
      <c r="C18" s="22"/>
      <c r="F18" s="1"/>
      <c r="G18" s="16"/>
      <c r="H18" s="81"/>
      <c r="I18" s="16"/>
      <c r="J18" s="16"/>
    </row>
    <row r="19" spans="1:10" ht="55.5" customHeight="1" x14ac:dyDescent="0.25">
      <c r="A19" s="21" t="s">
        <v>15</v>
      </c>
      <c r="B19" s="91" t="s">
        <v>22</v>
      </c>
      <c r="C19" s="91"/>
      <c r="D19" s="91"/>
      <c r="E19" s="91"/>
      <c r="F19" s="91"/>
      <c r="G19" s="91"/>
      <c r="H19" s="91"/>
      <c r="I19" s="91"/>
      <c r="J19" s="91"/>
    </row>
    <row r="20" spans="1:10" ht="34.5" customHeight="1" x14ac:dyDescent="0.25">
      <c r="A20" s="21" t="s">
        <v>15</v>
      </c>
      <c r="B20" s="91" t="s">
        <v>21</v>
      </c>
      <c r="C20" s="91"/>
      <c r="D20" s="91"/>
      <c r="E20" s="91"/>
      <c r="F20" s="91"/>
      <c r="G20" s="91"/>
      <c r="H20" s="91"/>
      <c r="I20" s="91"/>
      <c r="J20" s="91"/>
    </row>
    <row r="21" spans="1:10" ht="20.25" customHeight="1" x14ac:dyDescent="0.25">
      <c r="A21" s="21" t="s">
        <v>15</v>
      </c>
      <c r="B21" s="91" t="s">
        <v>20</v>
      </c>
      <c r="C21" s="91"/>
      <c r="D21" s="91"/>
      <c r="E21" s="91"/>
      <c r="F21" s="91"/>
      <c r="G21" s="91"/>
      <c r="H21" s="91"/>
      <c r="I21" s="91"/>
      <c r="J21" s="91"/>
    </row>
    <row r="22" spans="1:10" x14ac:dyDescent="0.25">
      <c r="A22" s="82" t="s">
        <v>15</v>
      </c>
      <c r="B22" s="13" t="s">
        <v>48</v>
      </c>
    </row>
    <row r="23" spans="1:10" x14ac:dyDescent="0.25">
      <c r="A23" s="20"/>
    </row>
    <row r="24" spans="1:10" x14ac:dyDescent="0.25">
      <c r="A24" s="20"/>
    </row>
    <row r="25" spans="1:10" x14ac:dyDescent="0.25">
      <c r="A25" s="20"/>
      <c r="H25" s="16">
        <f>H17+Работа!H16</f>
        <v>0</v>
      </c>
    </row>
    <row r="26" spans="1:10" x14ac:dyDescent="0.25">
      <c r="A26" s="20"/>
      <c r="H26" s="16">
        <f>'ГП-75'!H30+'ГП-76'!H30</f>
        <v>0</v>
      </c>
    </row>
    <row r="27" spans="1:10" x14ac:dyDescent="0.25">
      <c r="A27" s="20"/>
    </row>
    <row r="28" spans="1:10" x14ac:dyDescent="0.25">
      <c r="A28" s="20"/>
    </row>
    <row r="29" spans="1:10" x14ac:dyDescent="0.25">
      <c r="A29" s="20"/>
    </row>
    <row r="30" spans="1:10" x14ac:dyDescent="0.25">
      <c r="A30" s="20"/>
    </row>
    <row r="31" spans="1:10" x14ac:dyDescent="0.25">
      <c r="A31" s="20"/>
    </row>
    <row r="32" spans="1:10" x14ac:dyDescent="0.25">
      <c r="A32" s="20"/>
    </row>
    <row r="33" spans="1:1" x14ac:dyDescent="0.25">
      <c r="A33" s="20"/>
    </row>
    <row r="34" spans="1:1" x14ac:dyDescent="0.25">
      <c r="A34" s="20"/>
    </row>
  </sheetData>
  <mergeCells count="5">
    <mergeCell ref="B20:J20"/>
    <mergeCell ref="B21:J21"/>
    <mergeCell ref="A1:I1"/>
    <mergeCell ref="B17:G17"/>
    <mergeCell ref="B19:J19"/>
  </mergeCells>
  <pageMargins left="0.25" right="0.25" top="0.75" bottom="0.75" header="0.3" footer="0.3"/>
  <pageSetup paperSize="9" scale="60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4</vt:i4>
      </vt:variant>
    </vt:vector>
  </HeadingPairs>
  <TitlesOfParts>
    <vt:vector size="8" baseType="lpstr">
      <vt:lpstr>ГП-75</vt:lpstr>
      <vt:lpstr>ГП-76</vt:lpstr>
      <vt:lpstr>Работа</vt:lpstr>
      <vt:lpstr>Материал</vt:lpstr>
      <vt:lpstr>'ГП-75'!Область_печати</vt:lpstr>
      <vt:lpstr>'ГП-76'!Область_печати</vt:lpstr>
      <vt:lpstr>Материал!Область_печати</vt:lpstr>
      <vt:lpstr>Работа!Область_печати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Леонид М. Михайлов</dc:creator>
  <cp:lastModifiedBy>Дубейко Марина Викторовна</cp:lastModifiedBy>
  <cp:lastPrinted>2025-10-31T04:05:19Z</cp:lastPrinted>
  <dcterms:created xsi:type="dcterms:W3CDTF">2017-10-02T12:11:35Z</dcterms:created>
  <dcterms:modified xsi:type="dcterms:W3CDTF">2026-03-20T05:40:07Z</dcterms:modified>
</cp:coreProperties>
</file>