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I:\_Сметный отдел\2. ТЕНДЕРЫ\ЛЕСОБАЗА - ЖК Беринг\Лесобаза ГП-75, ГП-76\Слаботочные сети\ГП-75\"/>
    </mc:Choice>
  </mc:AlternateContent>
  <xr:revisionPtr revIDLastSave="0" documentId="13_ncr:1_{3A360CBE-4508-415C-86CE-D7289CA1B0F0}" xr6:coauthVersionLast="47" xr6:coauthVersionMax="47" xr10:uidLastSave="{00000000-0000-0000-0000-000000000000}"/>
  <bookViews>
    <workbookView xWindow="-25290" yWindow="795" windowWidth="21600" windowHeight="15405" xr2:uid="{00000000-000D-0000-FFFF-FFFF00000000}"/>
  </bookViews>
  <sheets>
    <sheet name="ЛСР" sheetId="1" r:id="rId1"/>
    <sheet name="Работа" sheetId="4" r:id="rId2"/>
    <sheet name="Материалы" sheetId="5" r:id="rId3"/>
  </sheets>
  <definedNames>
    <definedName name="_xlnm._FilterDatabase" localSheetId="0" hidden="1">ЛСР!$A$11:$R$132</definedName>
    <definedName name="_xlnm._FilterDatabase" localSheetId="2" hidden="1">Материалы!$A$11:$R$120</definedName>
    <definedName name="_xlnm._FilterDatabase" localSheetId="1" hidden="1">Работа!$A$11:$R$22</definedName>
    <definedName name="_xlnm.Print_Area" localSheetId="0">ЛСР!$A$1:$R$149</definedName>
    <definedName name="_xlnm.Print_Area" localSheetId="2">Материалы!$A$1:$R$128</definedName>
    <definedName name="_xlnm.Print_Area" localSheetId="1">Работа!$A$1:$R$33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9" i="1" l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P96" i="1" s="1"/>
  <c r="O97" i="1"/>
  <c r="O98" i="1"/>
  <c r="O99" i="1"/>
  <c r="O100" i="1"/>
  <c r="O101" i="1"/>
  <c r="O102" i="1"/>
  <c r="O103" i="1"/>
  <c r="O104" i="1"/>
  <c r="O105" i="1"/>
  <c r="P105" i="1" s="1"/>
  <c r="O106" i="1"/>
  <c r="O107" i="1"/>
  <c r="O108" i="1"/>
  <c r="O109" i="1"/>
  <c r="O110" i="1"/>
  <c r="P110" i="1" s="1"/>
  <c r="O111" i="1"/>
  <c r="P111" i="1" s="1"/>
  <c r="O112" i="1"/>
  <c r="P112" i="1" s="1"/>
  <c r="O113" i="1"/>
  <c r="O114" i="1"/>
  <c r="O115" i="1"/>
  <c r="O116" i="1"/>
  <c r="O117" i="1"/>
  <c r="O118" i="1"/>
  <c r="O119" i="1"/>
  <c r="P119" i="1" s="1"/>
  <c r="O120" i="1"/>
  <c r="O121" i="1"/>
  <c r="P121" i="1" s="1"/>
  <c r="O122" i="1"/>
  <c r="O123" i="1"/>
  <c r="O124" i="1"/>
  <c r="O125" i="1"/>
  <c r="O126" i="1"/>
  <c r="P126" i="1" s="1"/>
  <c r="O127" i="1"/>
  <c r="P127" i="1" s="1"/>
  <c r="O128" i="1"/>
  <c r="P128" i="1" s="1"/>
  <c r="O129" i="1"/>
  <c r="O130" i="1"/>
  <c r="O131" i="1"/>
  <c r="O132" i="1"/>
  <c r="O48" i="1"/>
  <c r="O21" i="1"/>
  <c r="O22" i="1"/>
  <c r="O23" i="1"/>
  <c r="O24" i="1"/>
  <c r="O25" i="1"/>
  <c r="O26" i="1"/>
  <c r="O27" i="1"/>
  <c r="O28" i="1"/>
  <c r="O29" i="1"/>
  <c r="O30" i="1"/>
  <c r="O31" i="1"/>
  <c r="O32" i="1"/>
  <c r="O34" i="1"/>
  <c r="O35" i="1"/>
  <c r="O36" i="1"/>
  <c r="O37" i="1"/>
  <c r="O38" i="1"/>
  <c r="O39" i="1"/>
  <c r="O40" i="1"/>
  <c r="O41" i="1"/>
  <c r="O42" i="1"/>
  <c r="O20" i="1"/>
  <c r="O136" i="1"/>
  <c r="O46" i="1"/>
  <c r="O18" i="1"/>
  <c r="O17" i="1"/>
  <c r="P120" i="5"/>
  <c r="P119" i="5"/>
  <c r="P118" i="5"/>
  <c r="P117" i="5"/>
  <c r="P116" i="5"/>
  <c r="P115" i="5"/>
  <c r="P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P100" i="5"/>
  <c r="P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P85" i="5"/>
  <c r="P84" i="5"/>
  <c r="N83" i="5"/>
  <c r="P83" i="5" s="1"/>
  <c r="N82" i="5"/>
  <c r="P82" i="5" s="1"/>
  <c r="N81" i="5"/>
  <c r="P81" i="5" s="1"/>
  <c r="N80" i="5"/>
  <c r="P80" i="5" s="1"/>
  <c r="N79" i="5"/>
  <c r="P79" i="5" s="1"/>
  <c r="N78" i="5"/>
  <c r="P78" i="5" s="1"/>
  <c r="N77" i="5"/>
  <c r="P77" i="5" s="1"/>
  <c r="N76" i="5"/>
  <c r="P76" i="5" s="1"/>
  <c r="N75" i="5"/>
  <c r="P75" i="5" s="1"/>
  <c r="N74" i="5"/>
  <c r="P74" i="5" s="1"/>
  <c r="N73" i="5"/>
  <c r="P73" i="5" s="1"/>
  <c r="N72" i="5"/>
  <c r="P72" i="5" s="1"/>
  <c r="N71" i="5"/>
  <c r="P71" i="5" s="1"/>
  <c r="N70" i="5"/>
  <c r="P70" i="5" s="1"/>
  <c r="N69" i="5"/>
  <c r="P69" i="5" s="1"/>
  <c r="N68" i="5"/>
  <c r="P68" i="5" s="1"/>
  <c r="N67" i="5"/>
  <c r="P67" i="5" s="1"/>
  <c r="N66" i="5"/>
  <c r="P66" i="5" s="1"/>
  <c r="N65" i="5"/>
  <c r="P65" i="5" s="1"/>
  <c r="N64" i="5"/>
  <c r="P64" i="5" s="1"/>
  <c r="N63" i="5"/>
  <c r="P63" i="5" s="1"/>
  <c r="N62" i="5"/>
  <c r="P62" i="5" s="1"/>
  <c r="N61" i="5"/>
  <c r="P61" i="5" s="1"/>
  <c r="N60" i="5"/>
  <c r="P60" i="5" s="1"/>
  <c r="N59" i="5"/>
  <c r="P59" i="5" s="1"/>
  <c r="N58" i="5"/>
  <c r="P58" i="5" s="1"/>
  <c r="N57" i="5"/>
  <c r="P57" i="5" s="1"/>
  <c r="N56" i="5"/>
  <c r="P56" i="5" s="1"/>
  <c r="N55" i="5"/>
  <c r="P55" i="5" s="1"/>
  <c r="N54" i="5"/>
  <c r="P54" i="5" s="1"/>
  <c r="N53" i="5"/>
  <c r="P53" i="5" s="1"/>
  <c r="N52" i="5"/>
  <c r="P52" i="5" s="1"/>
  <c r="N51" i="5"/>
  <c r="P51" i="5" s="1"/>
  <c r="N50" i="5"/>
  <c r="P50" i="5" s="1"/>
  <c r="N49" i="5"/>
  <c r="P49" i="5" s="1"/>
  <c r="N48" i="5"/>
  <c r="P48" i="5" s="1"/>
  <c r="N47" i="5"/>
  <c r="P47" i="5" s="1"/>
  <c r="N46" i="5"/>
  <c r="P46" i="5" s="1"/>
  <c r="N45" i="5"/>
  <c r="P45" i="5" s="1"/>
  <c r="N44" i="5"/>
  <c r="P44" i="5" s="1"/>
  <c r="N43" i="5"/>
  <c r="P43" i="5" s="1"/>
  <c r="N42" i="5"/>
  <c r="P42" i="5" s="1"/>
  <c r="N41" i="5"/>
  <c r="P41" i="5" s="1"/>
  <c r="N40" i="5"/>
  <c r="P40" i="5" s="1"/>
  <c r="N39" i="5"/>
  <c r="P39" i="5" s="1"/>
  <c r="N38" i="5"/>
  <c r="P38" i="5" s="1"/>
  <c r="N37" i="5"/>
  <c r="P37" i="5" s="1"/>
  <c r="N36" i="5"/>
  <c r="P36" i="5" s="1"/>
  <c r="N35" i="5"/>
  <c r="P35" i="5" s="1"/>
  <c r="N34" i="5"/>
  <c r="P34" i="5" s="1"/>
  <c r="N33" i="5"/>
  <c r="P33" i="5" s="1"/>
  <c r="N32" i="5"/>
  <c r="P32" i="5" s="1"/>
  <c r="N31" i="5"/>
  <c r="P31" i="5" s="1"/>
  <c r="N30" i="5"/>
  <c r="P30" i="5" s="1"/>
  <c r="N29" i="5"/>
  <c r="P29" i="5" s="1"/>
  <c r="N28" i="5"/>
  <c r="P28" i="5" s="1"/>
  <c r="N27" i="5"/>
  <c r="P27" i="5" s="1"/>
  <c r="N26" i="5"/>
  <c r="P26" i="5" s="1"/>
  <c r="N25" i="5"/>
  <c r="P25" i="5" s="1"/>
  <c r="N24" i="5"/>
  <c r="P24" i="5" s="1"/>
  <c r="N23" i="5"/>
  <c r="P23" i="5" s="1"/>
  <c r="N22" i="5"/>
  <c r="P22" i="5" s="1"/>
  <c r="N21" i="5"/>
  <c r="P21" i="5" s="1"/>
  <c r="N20" i="5"/>
  <c r="P20" i="5" s="1"/>
  <c r="N19" i="5"/>
  <c r="P19" i="5" s="1"/>
  <c r="N18" i="5"/>
  <c r="P18" i="5" s="1"/>
  <c r="N17" i="5"/>
  <c r="P17" i="5" s="1"/>
  <c r="N16" i="5"/>
  <c r="P16" i="5" s="1"/>
  <c r="N15" i="5"/>
  <c r="P15" i="5" s="1"/>
  <c r="N14" i="5"/>
  <c r="P14" i="5" s="1"/>
  <c r="N26" i="4"/>
  <c r="P26" i="4" s="1"/>
  <c r="P25" i="4" s="1"/>
  <c r="N22" i="4"/>
  <c r="P22" i="4" s="1"/>
  <c r="P21" i="4" s="1"/>
  <c r="N18" i="4"/>
  <c r="P18" i="4" s="1"/>
  <c r="P97" i="1"/>
  <c r="P98" i="1"/>
  <c r="P99" i="1"/>
  <c r="P100" i="1"/>
  <c r="P101" i="1"/>
  <c r="P102" i="1"/>
  <c r="P103" i="1"/>
  <c r="P104" i="1"/>
  <c r="P106" i="1"/>
  <c r="P107" i="1"/>
  <c r="P108" i="1"/>
  <c r="P109" i="1"/>
  <c r="P113" i="1"/>
  <c r="P114" i="1"/>
  <c r="P115" i="1"/>
  <c r="P116" i="1"/>
  <c r="P117" i="1"/>
  <c r="P118" i="1"/>
  <c r="P120" i="1"/>
  <c r="P122" i="1"/>
  <c r="P123" i="1"/>
  <c r="P124" i="1"/>
  <c r="P125" i="1"/>
  <c r="P129" i="1"/>
  <c r="P130" i="1"/>
  <c r="P131" i="1"/>
  <c r="P132" i="1"/>
  <c r="N20" i="1"/>
  <c r="N21" i="1"/>
  <c r="N22" i="1"/>
  <c r="P22" i="1" s="1"/>
  <c r="N23" i="1"/>
  <c r="P23" i="1" s="1"/>
  <c r="N24" i="1"/>
  <c r="N25" i="1"/>
  <c r="N26" i="1"/>
  <c r="P26" i="1" s="1"/>
  <c r="N27" i="1"/>
  <c r="N28" i="1"/>
  <c r="P28" i="1" s="1"/>
  <c r="N29" i="1"/>
  <c r="N30" i="1"/>
  <c r="N31" i="1"/>
  <c r="N32" i="1"/>
  <c r="P32" i="1" s="1"/>
  <c r="N34" i="1"/>
  <c r="N35" i="1"/>
  <c r="N36" i="1"/>
  <c r="N37" i="1"/>
  <c r="P37" i="1" s="1"/>
  <c r="N38" i="1"/>
  <c r="P38" i="1" s="1"/>
  <c r="N39" i="1"/>
  <c r="P39" i="1" s="1"/>
  <c r="N40" i="1"/>
  <c r="N41" i="1"/>
  <c r="N42" i="1"/>
  <c r="P42" i="1" s="1"/>
  <c r="P121" i="5" l="1"/>
  <c r="P30" i="1"/>
  <c r="P29" i="1"/>
  <c r="P27" i="1"/>
  <c r="P40" i="1"/>
  <c r="P31" i="1"/>
  <c r="P24" i="1"/>
  <c r="P21" i="1"/>
  <c r="P20" i="1"/>
  <c r="P34" i="1"/>
  <c r="P35" i="1"/>
  <c r="P25" i="1"/>
  <c r="P41" i="1"/>
  <c r="P36" i="1"/>
  <c r="N17" i="4"/>
  <c r="P17" i="4" s="1"/>
  <c r="P16" i="4" s="1"/>
  <c r="N94" i="1"/>
  <c r="P94" i="1" s="1"/>
  <c r="N93" i="1"/>
  <c r="P93" i="1" s="1"/>
  <c r="N92" i="1"/>
  <c r="P92" i="1" s="1"/>
  <c r="N91" i="1"/>
  <c r="P91" i="1" s="1"/>
  <c r="N90" i="1"/>
  <c r="P90" i="1" s="1"/>
  <c r="N89" i="1"/>
  <c r="P89" i="1" s="1"/>
  <c r="N88" i="1"/>
  <c r="P88" i="1" s="1"/>
  <c r="N87" i="1"/>
  <c r="P87" i="1" s="1"/>
  <c r="N86" i="1"/>
  <c r="P86" i="1" s="1"/>
  <c r="N85" i="1"/>
  <c r="P85" i="1" s="1"/>
  <c r="N84" i="1"/>
  <c r="P84" i="1" s="1"/>
  <c r="N83" i="1"/>
  <c r="P83" i="1" s="1"/>
  <c r="N82" i="1"/>
  <c r="P82" i="1" s="1"/>
  <c r="N81" i="1"/>
  <c r="P81" i="1" s="1"/>
  <c r="N80" i="1"/>
  <c r="P80" i="1" s="1"/>
  <c r="N79" i="1"/>
  <c r="P79" i="1" s="1"/>
  <c r="N78" i="1"/>
  <c r="P78" i="1" s="1"/>
  <c r="N77" i="1"/>
  <c r="P77" i="1" s="1"/>
  <c r="N76" i="1"/>
  <c r="P76" i="1" s="1"/>
  <c r="N75" i="1"/>
  <c r="P75" i="1" s="1"/>
  <c r="N74" i="1"/>
  <c r="P74" i="1" s="1"/>
  <c r="N73" i="1"/>
  <c r="P73" i="1" s="1"/>
  <c r="N72" i="1"/>
  <c r="P72" i="1" s="1"/>
  <c r="N71" i="1"/>
  <c r="P71" i="1" s="1"/>
  <c r="N70" i="1"/>
  <c r="P70" i="1" s="1"/>
  <c r="N69" i="1"/>
  <c r="P69" i="1" s="1"/>
  <c r="N68" i="1"/>
  <c r="P68" i="1" s="1"/>
  <c r="N67" i="1"/>
  <c r="P67" i="1" s="1"/>
  <c r="N66" i="1"/>
  <c r="P66" i="1" s="1"/>
  <c r="N65" i="1"/>
  <c r="P65" i="1" s="1"/>
  <c r="N64" i="1"/>
  <c r="P64" i="1" s="1"/>
  <c r="N63" i="1"/>
  <c r="P63" i="1" s="1"/>
  <c r="N62" i="1"/>
  <c r="P62" i="1" s="1"/>
  <c r="N61" i="1"/>
  <c r="P61" i="1" s="1"/>
  <c r="N60" i="1"/>
  <c r="P60" i="1" s="1"/>
  <c r="N59" i="1"/>
  <c r="P59" i="1" s="1"/>
  <c r="N58" i="1"/>
  <c r="P58" i="1" s="1"/>
  <c r="N57" i="1"/>
  <c r="P57" i="1" s="1"/>
  <c r="N56" i="1"/>
  <c r="P56" i="1" s="1"/>
  <c r="N55" i="1"/>
  <c r="P55" i="1" s="1"/>
  <c r="N54" i="1"/>
  <c r="P54" i="1" s="1"/>
  <c r="N53" i="1"/>
  <c r="P53" i="1" s="1"/>
  <c r="N52" i="1"/>
  <c r="P52" i="1" s="1"/>
  <c r="N51" i="1"/>
  <c r="P51" i="1" s="1"/>
  <c r="N50" i="1"/>
  <c r="P50" i="1" s="1"/>
  <c r="N49" i="1"/>
  <c r="P49" i="1" s="1"/>
  <c r="N48" i="1"/>
  <c r="P48" i="1" s="1"/>
  <c r="F17" i="1"/>
  <c r="G17" i="1"/>
  <c r="H17" i="1"/>
  <c r="I17" i="1"/>
  <c r="J17" i="1"/>
  <c r="K17" i="1"/>
  <c r="L17" i="1"/>
  <c r="M17" i="1"/>
  <c r="F18" i="1"/>
  <c r="G18" i="1"/>
  <c r="H18" i="1"/>
  <c r="I18" i="1"/>
  <c r="J18" i="1"/>
  <c r="K18" i="1"/>
  <c r="L18" i="1"/>
  <c r="M18" i="1"/>
  <c r="P33" i="1" l="1"/>
  <c r="P19" i="1" s="1"/>
  <c r="P27" i="4"/>
  <c r="N136" i="1"/>
  <c r="N95" i="1" l="1"/>
  <c r="P95" i="1" s="1"/>
  <c r="P47" i="1" s="1"/>
  <c r="P141" i="1" s="1"/>
  <c r="P138" i="1" l="1"/>
  <c r="P137" i="1" s="1"/>
  <c r="P136" i="1"/>
  <c r="P135" i="1" s="1"/>
  <c r="N46" i="1"/>
  <c r="P46" i="1" s="1"/>
  <c r="P45" i="1" s="1"/>
  <c r="P134" i="1" l="1"/>
  <c r="N17" i="1"/>
  <c r="P17" i="1" s="1"/>
  <c r="N18" i="1" l="1"/>
  <c r="P18" i="1" s="1"/>
  <c r="P16" i="1" s="1"/>
  <c r="P15" i="1" s="1"/>
  <c r="P44" i="1"/>
  <c r="P140" i="1" l="1"/>
  <c r="P139" i="1" s="1"/>
</calcChain>
</file>

<file path=xl/sharedStrings.xml><?xml version="1.0" encoding="utf-8"?>
<sst xmlns="http://schemas.openxmlformats.org/spreadsheetml/2006/main" count="1258" uniqueCount="220">
  <si>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</si>
  <si>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</si>
  <si>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</si>
  <si>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</si>
  <si>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</si>
  <si>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Генеральный директор</t>
  </si>
  <si>
    <t>ООО "ТЗ ЭНКО"</t>
  </si>
  <si>
    <t>___________/Е.В. Низамова</t>
  </si>
  <si>
    <t>№</t>
  </si>
  <si>
    <t>Наименование</t>
  </si>
  <si>
    <t>Марка</t>
  </si>
  <si>
    <t>Характеристика</t>
  </si>
  <si>
    <t>Ед. изм.</t>
  </si>
  <si>
    <t>Итого</t>
  </si>
  <si>
    <t>Цена</t>
  </si>
  <si>
    <t>Сумма</t>
  </si>
  <si>
    <t>Примечание</t>
  </si>
  <si>
    <t>Форма закупа материала</t>
  </si>
  <si>
    <t xml:space="preserve">Внутренние инженерные сети </t>
  </si>
  <si>
    <t>11.10.</t>
  </si>
  <si>
    <t xml:space="preserve">Система пожарной сигнализации и система оповещения и управления эвакуацией людей при пожаре </t>
  </si>
  <si>
    <t>11.10.01</t>
  </si>
  <si>
    <t>Прокладка КПП, трубы</t>
  </si>
  <si>
    <t>Работа:</t>
  </si>
  <si>
    <t xml:space="preserve">Прокладка КПП </t>
  </si>
  <si>
    <t>м</t>
  </si>
  <si>
    <t>Прокладка трубы</t>
  </si>
  <si>
    <t>Материалы:</t>
  </si>
  <si>
    <t>Закуп подрядчика</t>
  </si>
  <si>
    <t>шт</t>
  </si>
  <si>
    <t>шт.</t>
  </si>
  <si>
    <t>11.10.02.</t>
  </si>
  <si>
    <t>Установка оборудования</t>
  </si>
  <si>
    <t>Монтажные работы</t>
  </si>
  <si>
    <t>комплекс</t>
  </si>
  <si>
    <t>Блок индикации и управления</t>
  </si>
  <si>
    <t>R3-Рубеж-БИУ</t>
  </si>
  <si>
    <t>R3-МС</t>
  </si>
  <si>
    <t>МДУ-1С-R3</t>
  </si>
  <si>
    <t>Коробка монтажная огнестойкая</t>
  </si>
  <si>
    <t>АМ-1-R3</t>
  </si>
  <si>
    <t>11.10.03.</t>
  </si>
  <si>
    <t>ПНР</t>
  </si>
  <si>
    <t>11.10.03.00</t>
  </si>
  <si>
    <t>-</t>
  </si>
  <si>
    <t>в тч стоимость работ:</t>
  </si>
  <si>
    <t>в тч стоимость материалов:</t>
  </si>
  <si>
    <t>в тч НДС:</t>
  </si>
  <si>
    <t>нет</t>
  </si>
  <si>
    <t>Примечание: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</si>
  <si>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</si>
  <si>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</si>
  <si>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</si>
  <si>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Адресная метка</t>
  </si>
  <si>
    <t>Извещатель охранный магнитоуправляемый адресный</t>
  </si>
  <si>
    <t>Извещатель пожарный дымовой оптико-электронный адресно-аналоговый</t>
  </si>
  <si>
    <t>Извещатель пожарный ручной адресный</t>
  </si>
  <si>
    <t>Прибор приемно-контрольный и управления охранно-пожарный адреcный</t>
  </si>
  <si>
    <t>Устройство дистанционного пуска адресное</t>
  </si>
  <si>
    <t>ИО 10220-2</t>
  </si>
  <si>
    <t>ИПР 513-11ИКЗ-А-R3</t>
  </si>
  <si>
    <t>УДП 513-11 ИКЗ-R3 "Пуск дымоудаления"</t>
  </si>
  <si>
    <t>УДП 513-11 ИКЗ-R3 "Пуск пожаротушения"</t>
  </si>
  <si>
    <t>ООО Рубеж</t>
  </si>
  <si>
    <t>Громкоговоритель трансляционный настенный, 10/5 Вт</t>
  </si>
  <si>
    <t>Шкаф управления задвижкой</t>
  </si>
  <si>
    <t>Огнестойкий силовой (0,66 кВ) кабель</t>
  </si>
  <si>
    <t>Огнестойкий кабель</t>
  </si>
  <si>
    <t>Огнестойкий кабель для СКС и IP-сетей</t>
  </si>
  <si>
    <t>11.10.02.00</t>
  </si>
  <si>
    <t>11.10.01.00</t>
  </si>
  <si>
    <t>ВВГнг(А)-FRLS 3х1,5</t>
  </si>
  <si>
    <t>ВВГнг(А)-FRLS 5х1,5</t>
  </si>
  <si>
    <t>секция 75.1</t>
  </si>
  <si>
    <t>секция 75.2</t>
  </si>
  <si>
    <t>секция 75.3</t>
  </si>
  <si>
    <t>секция 75.4</t>
  </si>
  <si>
    <t>секция 75.5</t>
  </si>
  <si>
    <t>секция 75.6</t>
  </si>
  <si>
    <t>секция 75.7</t>
  </si>
  <si>
    <t>секция 75.8</t>
  </si>
  <si>
    <t>ТД «Рубеж»</t>
  </si>
  <si>
    <t>ШУЗ-1.1-01- R3 IP54</t>
  </si>
  <si>
    <t>Шкаф управления пожарный</t>
  </si>
  <si>
    <t>ШУВ-11-03-R3</t>
  </si>
  <si>
    <t>ВД-5.1</t>
  </si>
  <si>
    <t>ВД-7.1</t>
  </si>
  <si>
    <t>ДВ1/В1</t>
  </si>
  <si>
    <t>ДВ2/В2</t>
  </si>
  <si>
    <t>ПД-1.4.1, ПД-1.3</t>
  </si>
  <si>
    <t>ПД-2.4.1, ПД-2.3</t>
  </si>
  <si>
    <t>ПД-3.4.1, ПД-3.3</t>
  </si>
  <si>
    <t>ПД-4.3, ПД-4.4.1</t>
  </si>
  <si>
    <t>ПД-5.3, ПД-5.4.1</t>
  </si>
  <si>
    <t>ПД-6.4.1</t>
  </si>
  <si>
    <t>ПД-7.3, ПД-7.4.1</t>
  </si>
  <si>
    <t>ПД-8.4.1, ПД-8.3</t>
  </si>
  <si>
    <t>ШУВ-5,5-03-R3</t>
  </si>
  <si>
    <t>ДП1, ДП2</t>
  </si>
  <si>
    <t>ДП3, ДП4, ДП7,ДП8</t>
  </si>
  <si>
    <t>ПД-1.1, ПД-1.2</t>
  </si>
  <si>
    <t>ПД-2.1, ПД-2.2</t>
  </si>
  <si>
    <t>ПД-3.1, ПД-3.2</t>
  </si>
  <si>
    <t>ПД-4.1, ПД-4.2</t>
  </si>
  <si>
    <t>ПД-5.1, ПД-5.2</t>
  </si>
  <si>
    <t>ПД-6.1, ПД-6.2, ПД-6.3</t>
  </si>
  <si>
    <t>ПД-7.1, ПД-7.2</t>
  </si>
  <si>
    <t>ПД-8.1, ПД-8.2</t>
  </si>
  <si>
    <t>ШУВ-7,5-03-R3</t>
  </si>
  <si>
    <t>ВД-1.1</t>
  </si>
  <si>
    <t>ВД-2.1</t>
  </si>
  <si>
    <t>ВД-3.1</t>
  </si>
  <si>
    <t>ВД-6.1</t>
  </si>
  <si>
    <t>ВД-8.1</t>
  </si>
  <si>
    <t>ВД-4.1</t>
  </si>
  <si>
    <t>ШУВ-3-03-УК30-R3</t>
  </si>
  <si>
    <t>(управление калорифером 23кВт) ПД5, ДП6</t>
  </si>
  <si>
    <t>(управление калорифером 24кВт) ПД-1.4.2</t>
  </si>
  <si>
    <t>(управление калорифером 24кВт) ПД-2.4.2</t>
  </si>
  <si>
    <t>(управление калорифером 24кВт) ПД-4.4.2</t>
  </si>
  <si>
    <t>(управление калорифером 24кВт) ПД-5.4.2</t>
  </si>
  <si>
    <t>(управление калорифером 24кВт) ПД-7.4.2</t>
  </si>
  <si>
    <t>(управление калорифером 24кВт) ПД-8.4.2</t>
  </si>
  <si>
    <t>(управление калорифером 30кВт) ПД-6.4.2</t>
  </si>
  <si>
    <t>(управление калорифером 30кВт) ПД-3.4.2</t>
  </si>
  <si>
    <t>ОКЛ</t>
  </si>
  <si>
    <t>КПСЭнг(А)-FRLS 1х2х0,75</t>
  </si>
  <si>
    <t>F/UTP Cat5e PVCLS нг(А)-FRLSLTx 2х2х0,52</t>
  </si>
  <si>
    <t>КПСнг(А)-FRLS 1х2х0,75</t>
  </si>
  <si>
    <t>КПСнг(А)-FRLS 1х2х1,0</t>
  </si>
  <si>
    <t>КПСнг(А)-FRLS 2х2х0,5</t>
  </si>
  <si>
    <t>Труба гофрированная 16мм FRHF с зондом легкая</t>
  </si>
  <si>
    <t>Труба гофрированная 20мм FRHF с зондом легкая</t>
  </si>
  <si>
    <t>Труба гофрированная 25мм FRHF с зондом легкая</t>
  </si>
  <si>
    <t>Труба жесткая гладкая, из самозатухающей композиции ПВХ, для ОКЛ</t>
  </si>
  <si>
    <t>D=50мм</t>
  </si>
  <si>
    <t>Металлорука ф=20мм</t>
  </si>
  <si>
    <t>Металлорукав в ПВХ изоляции Р3-ЦП-Мр-НГ-20 (50м/уп) Промрукав</t>
  </si>
  <si>
    <t>PR04.0167</t>
  </si>
  <si>
    <t>ЗАО «Теко»</t>
  </si>
  <si>
    <t>SKAT SB 1226</t>
  </si>
  <si>
    <t>Аккумуляторная батарея 12В, 26А/ч</t>
  </si>
  <si>
    <t>Аккумуляторная батарея 12В, 40А/ч</t>
  </si>
  <si>
    <t>Аккумуляторная батарея 12В, 12А/ч</t>
  </si>
  <si>
    <t>Аккумуляторная батарея 12В, 17А/ч</t>
  </si>
  <si>
    <t>Аккумуляторная батарея 12В, 4А/ч</t>
  </si>
  <si>
    <t>Громкоговоритель трансляционный настенный, 6/3/1,5 Вт</t>
  </si>
  <si>
    <t>SWP-110</t>
  </si>
  <si>
    <t>SWP-106</t>
  </si>
  <si>
    <t>ИП 212-64-R3 W1.02</t>
  </si>
  <si>
    <t>Бокс БР12 исп. 2x40 с АКБ 2х26</t>
  </si>
  <si>
    <t>Бокс БР12 исп. 2х17</t>
  </si>
  <si>
    <t>Бокс БР12 исп. 2х40</t>
  </si>
  <si>
    <t>Бокс под 2 АКБ 12В 40Ач</t>
  </si>
  <si>
    <t>Sonar SPM-Box</t>
  </si>
  <si>
    <t>Автономный дымовой пожарный извещатель</t>
  </si>
  <si>
    <t>ИП 212-50М2</t>
  </si>
  <si>
    <t>АМ-1 прот.R3</t>
  </si>
  <si>
    <t>АМ-4 прот.R3</t>
  </si>
  <si>
    <t>Дюбель металлический</t>
  </si>
  <si>
    <t>Дюбель-хомут 041 (уп 100шт) 15х140 КФСТ.735322.041</t>
  </si>
  <si>
    <t>упак</t>
  </si>
  <si>
    <t>КМОМ (4к х 2.5мм) 75х75х37 IP31</t>
  </si>
  <si>
    <t>Огнестойкая пена</t>
  </si>
  <si>
    <t>Саморез</t>
  </si>
  <si>
    <t>Скоба однолапковая 16мм</t>
  </si>
  <si>
    <t>Скоба однолапковая 20мм</t>
  </si>
  <si>
    <t>Скоба однолапковая 25мм</t>
  </si>
  <si>
    <t>Скоба однолапковая 50мм</t>
  </si>
  <si>
    <t>Знак-наклейка светонакопительный (люминесцентный) "Кнопка включения установок (систем)</t>
  </si>
  <si>
    <t>ГОСТ Р 12.2.143-2009</t>
  </si>
  <si>
    <t>пожарной автоматики"</t>
  </si>
  <si>
    <t>Знак-наклейка светонакопительный (люминесцентный) "ПОЖАРНЫЙ ГИДРАНТ"</t>
  </si>
  <si>
    <t>Изолятор линии униполярный</t>
  </si>
  <si>
    <t>Рубеж ИЗ-1 прот.R3</t>
  </si>
  <si>
    <t>Источник вторичного электропитания резервированный</t>
  </si>
  <si>
    <t>ИВЭПР 12/1.2 исп. 1х4</t>
  </si>
  <si>
    <t>ИВЭПР 12/2 RS-R3 2х17 БР</t>
  </si>
  <si>
    <t>ИВЭПР 12/2 исп. 2х12-P-БР</t>
  </si>
  <si>
    <t>ИВЭПР 12/3,5 RS-R3 2х12 БР</t>
  </si>
  <si>
    <t>ИВЭПР 12/3.5 исп. 2х17-Р-БР</t>
  </si>
  <si>
    <t>Канальный датчик температуры</t>
  </si>
  <si>
    <t>NTC10 кОм</t>
  </si>
  <si>
    <t>Кожух для моноблоков серии SPM настенного исполнения</t>
  </si>
  <si>
    <t>Sonar SPM-Cover</t>
  </si>
  <si>
    <t>Модуль сопряжения</t>
  </si>
  <si>
    <t>Модуль сопряжения преобразователь интерфейса</t>
  </si>
  <si>
    <t>МС-E</t>
  </si>
  <si>
    <t>Модуль управления клапаном дымоудаления или огнезадерживающим клапаном</t>
  </si>
  <si>
    <t>МДУ-1 прот.R3</t>
  </si>
  <si>
    <t>Моноблок системы оповещения 500Вт</t>
  </si>
  <si>
    <t>Sonar SPM-B10050-AW</t>
  </si>
  <si>
    <t>Оповещатель охранно-пожарный звуковой</t>
  </si>
  <si>
    <t>ОПОП 2-35 12В (сирена)</t>
  </si>
  <si>
    <t>Оповещатель охранно-пожарный световой "ВЫХОД"</t>
  </si>
  <si>
    <t>ОПОП 1-R3</t>
  </si>
  <si>
    <t>Оповещатель охранно-пожарный световой "СТРЕЛКА"</t>
  </si>
  <si>
    <t>ППКОПУ «R3-РУБЕЖ-2ОП»</t>
  </si>
  <si>
    <t>Реле контроля температуры с датчиком РЕЛЕОН жк дисплей 1NO конт. 16а=24-240в A RC3110240</t>
  </si>
  <si>
    <t>Релейный модуль</t>
  </si>
  <si>
    <t>РМ-1 прот.R3</t>
  </si>
  <si>
    <t>Релейный модуль с контролем целостности линий</t>
  </si>
  <si>
    <t>РМ-4К прот.R3</t>
  </si>
  <si>
    <t>Устройство коммутационное</t>
  </si>
  <si>
    <t>Радий</t>
  </si>
  <si>
    <t>УК-ВК/03</t>
  </si>
  <si>
    <t>Фильтр оконечный для трансл. линии при контроле линии переменным током</t>
  </si>
  <si>
    <t>Sonar SFT-2300-М</t>
  </si>
  <si>
    <t>Пусконаладочные работы</t>
  </si>
  <si>
    <t>ПРОЧИЕ МАТЕРИАЛЫ</t>
  </si>
  <si>
    <t>Итого по ЛСР, с НДС:</t>
  </si>
  <si>
    <t>указать НДС</t>
  </si>
  <si>
    <t>ООО "ЭНКО "</t>
  </si>
  <si>
    <t>Устройство системы ПС и СОУЭ. ГП-75 секция 1,2,3,4,5,6,7,8</t>
  </si>
  <si>
    <t>Итого по материалам:</t>
  </si>
  <si>
    <t>Итого по работам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</si>
  <si>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</si>
  <si>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Ведомость работ</t>
  </si>
  <si>
    <t>Ведомость материалов</t>
  </si>
  <si>
    <t>Локальный сметный расчет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</si>
</sst>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1" x14ac:knownFonts="1">
    <font>
      <sz val="11"/>
      <color theme="1"/>
      <name val="Calibri"/>
      <scheme val="minor"/>
    </font>
    <font>
      <sz val="10"/>
      <name val="Arial Cyr"/>
    </font>
    <font>
      <sz val="10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u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i/>
      <sz val="12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2"/>
      <color rgb="FFFF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AE78D6"/>
        <bgColor rgb="FFAE78D6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</cellStyleXfs>
  <cellXfs count="110">
    <xf numFmtId="0" fontId="0" fillId="0" borderId="0" xfId="0"/>
    <xf numFmtId="0" fontId="3" fillId="0" borderId="0" xfId="0" applyFont="1"/>
    <xf numFmtId="49" fontId="4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9" fontId="4" fillId="4" borderId="3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left" vertical="center" wrapText="1"/>
    </xf>
    <xf numFmtId="1" fontId="5" fillId="0" borderId="3" xfId="1" applyNumberFormat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top" wrapText="1"/>
    </xf>
    <xf numFmtId="1" fontId="5" fillId="0" borderId="3" xfId="1" applyNumberFormat="1" applyFont="1" applyBorder="1" applyAlignment="1">
      <alignment horizontal="center" vertical="center" wrapText="1"/>
    </xf>
    <xf numFmtId="4" fontId="5" fillId="0" borderId="1" xfId="1" applyNumberFormat="1" applyFont="1" applyBorder="1" applyAlignment="1">
      <alignment horizontal="center" vertical="center"/>
    </xf>
    <xf numFmtId="4" fontId="5" fillId="0" borderId="1" xfId="1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" fontId="5" fillId="3" borderId="1" xfId="0" applyNumberFormat="1" applyFont="1" applyFill="1" applyBorder="1" applyAlignment="1">
      <alignment horizontal="center" vertical="center"/>
    </xf>
    <xf numFmtId="0" fontId="5" fillId="0" borderId="0" xfId="0" applyFont="1"/>
    <xf numFmtId="49" fontId="4" fillId="0" borderId="1" xfId="0" applyNumberFormat="1" applyFont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left" vertical="center"/>
    </xf>
    <xf numFmtId="49" fontId="5" fillId="0" borderId="0" xfId="0" applyNumberFormat="1" applyFont="1"/>
    <xf numFmtId="0" fontId="5" fillId="0" borderId="0" xfId="0" applyFont="1" applyAlignment="1">
      <alignment wrapText="1"/>
    </xf>
    <xf numFmtId="4" fontId="4" fillId="0" borderId="0" xfId="0" applyNumberFormat="1" applyFont="1"/>
    <xf numFmtId="4" fontId="5" fillId="0" borderId="0" xfId="0" applyNumberFormat="1" applyFont="1"/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/>
    <xf numFmtId="0" fontId="5" fillId="0" borderId="0" xfId="1" applyFont="1"/>
    <xf numFmtId="49" fontId="5" fillId="0" borderId="1" xfId="0" applyNumberFormat="1" applyFont="1" applyBorder="1"/>
    <xf numFmtId="4" fontId="4" fillId="5" borderId="1" xfId="0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/>
    </xf>
    <xf numFmtId="4" fontId="8" fillId="3" borderId="1" xfId="0" applyNumberFormat="1" applyFont="1" applyFill="1" applyBorder="1" applyAlignment="1">
      <alignment horizontal="center" vertical="center" wrapText="1"/>
    </xf>
    <xf numFmtId="4" fontId="8" fillId="3" borderId="1" xfId="0" applyNumberFormat="1" applyFont="1" applyFill="1" applyBorder="1" applyAlignment="1" applyProtection="1">
      <alignment horizontal="center" vertical="center"/>
      <protection locked="0"/>
    </xf>
    <xf numFmtId="4" fontId="5" fillId="0" borderId="0" xfId="0" applyNumberFormat="1" applyFont="1" applyAlignment="1">
      <alignment wrapText="1"/>
    </xf>
    <xf numFmtId="0" fontId="5" fillId="0" borderId="0" xfId="5" applyFont="1" applyAlignment="1">
      <alignment vertical="center" wrapText="1"/>
    </xf>
    <xf numFmtId="0" fontId="5" fillId="0" borderId="0" xfId="5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6" borderId="0" xfId="0" applyFont="1" applyFill="1"/>
    <xf numFmtId="164" fontId="3" fillId="7" borderId="4" xfId="0" applyNumberFormat="1" applyFont="1" applyFill="1" applyBorder="1" applyAlignment="1">
      <alignment vertical="center"/>
    </xf>
    <xf numFmtId="49" fontId="4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center" vertical="center" wrapText="1"/>
    </xf>
    <xf numFmtId="4" fontId="4" fillId="7" borderId="1" xfId="0" applyNumberFormat="1" applyFont="1" applyFill="1" applyBorder="1" applyAlignment="1">
      <alignment horizontal="center" vertical="center"/>
    </xf>
    <xf numFmtId="4" fontId="4" fillId="7" borderId="1" xfId="0" applyNumberFormat="1" applyFont="1" applyFill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/>
    </xf>
    <xf numFmtId="49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/>
    </xf>
    <xf numFmtId="3" fontId="5" fillId="7" borderId="4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 wrapText="1"/>
    </xf>
    <xf numFmtId="2" fontId="5" fillId="7" borderId="1" xfId="0" applyNumberFormat="1" applyFont="1" applyFill="1" applyBorder="1" applyAlignment="1">
      <alignment horizontal="center" vertical="center"/>
    </xf>
    <xf numFmtId="2" fontId="5" fillId="7" borderId="4" xfId="0" applyNumberFormat="1" applyFont="1" applyFill="1" applyBorder="1" applyAlignment="1">
      <alignment horizontal="center" vertical="center"/>
    </xf>
    <xf numFmtId="1" fontId="5" fillId="7" borderId="4" xfId="0" applyNumberFormat="1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1" fontId="3" fillId="7" borderId="4" xfId="0" applyNumberFormat="1" applyFont="1" applyFill="1" applyBorder="1" applyAlignment="1">
      <alignment horizontal="center" vertical="center"/>
    </xf>
    <xf numFmtId="49" fontId="3" fillId="7" borderId="1" xfId="0" applyNumberFormat="1" applyFont="1" applyFill="1" applyBorder="1" applyAlignment="1">
      <alignment horizontal="center" vertical="center"/>
    </xf>
    <xf numFmtId="4" fontId="3" fillId="7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left" vertical="center" wrapText="1"/>
    </xf>
    <xf numFmtId="0" fontId="5" fillId="7" borderId="4" xfId="0" applyFont="1" applyFill="1" applyBorder="1" applyAlignment="1">
      <alignment horizontal="right" vertical="center" wrapText="1"/>
    </xf>
    <xf numFmtId="0" fontId="4" fillId="7" borderId="1" xfId="0" applyFont="1" applyFill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5" fillId="7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4" fontId="5" fillId="5" borderId="1" xfId="0" applyNumberFormat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 vertical="center" wrapText="1"/>
    </xf>
    <xf numFmtId="0" fontId="4" fillId="5" borderId="4" xfId="0" applyFont="1" applyFill="1" applyBorder="1" applyAlignment="1">
      <alignment horizontal="right" vertical="center"/>
    </xf>
    <xf numFmtId="0" fontId="4" fillId="5" borderId="5" xfId="0" applyFont="1" applyFill="1" applyBorder="1" applyAlignment="1">
      <alignment horizontal="right" vertical="center"/>
    </xf>
    <xf numFmtId="0" fontId="4" fillId="5" borderId="6" xfId="0" applyFont="1" applyFill="1" applyBorder="1" applyAlignment="1">
      <alignment horizontal="right" vertical="center"/>
    </xf>
    <xf numFmtId="0" fontId="8" fillId="3" borderId="4" xfId="0" applyFont="1" applyFill="1" applyBorder="1" applyAlignment="1">
      <alignment horizontal="right" vertical="center"/>
    </xf>
    <xf numFmtId="0" fontId="8" fillId="3" borderId="5" xfId="0" applyFont="1" applyFill="1" applyBorder="1" applyAlignment="1">
      <alignment horizontal="right" vertical="center"/>
    </xf>
    <xf numFmtId="0" fontId="8" fillId="3" borderId="6" xfId="0" applyFont="1" applyFill="1" applyBorder="1" applyAlignment="1">
      <alignment horizontal="right" vertical="center"/>
    </xf>
    <xf numFmtId="0" fontId="5" fillId="0" borderId="0" xfId="5" applyFont="1" applyAlignment="1">
      <alignment horizontal="left" vertical="center" wrapText="1"/>
    </xf>
  </cellXfs>
  <cellStyles count="8">
    <cellStyle name="Обычный" xfId="0" builtinId="0"/>
    <cellStyle name="Обычный 2" xfId="1" xr:uid="{00000000-0005-0000-0000-000001000000}"/>
    <cellStyle name="Обычный 2 2 2" xfId="2" xr:uid="{00000000-0005-0000-0000-000002000000}"/>
    <cellStyle name="Обычный 2 3 2" xfId="3" xr:uid="{00000000-0005-0000-0000-000003000000}"/>
    <cellStyle name="Обычный 3" xfId="4" xr:uid="{00000000-0005-0000-0000-000004000000}"/>
    <cellStyle name="Обычный 3 2 2" xfId="5" xr:uid="{00000000-0005-0000-0000-000005000000}"/>
    <cellStyle name="Обычный 4" xfId="6" xr:uid="{00000000-0005-0000-0000-000006000000}"/>
    <cellStyle name="Обычный 6 3 7 2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49"/>
  <sheetViews>
    <sheetView tabSelected="1" view="pageBreakPreview" zoomScale="60" workbookViewId="0">
      <pane ySplit="11" topLeftCell="A70" activePane="bottomLeft" state="frozen"/>
      <selection activeCell="J167" sqref="J167"/>
      <selection pane="bottomLeft" activeCell="D9" sqref="D9"/>
    </sheetView>
  </sheetViews>
  <sheetFormatPr defaultColWidth="9.140625" defaultRowHeight="15.75" x14ac:dyDescent="0.25"/>
  <cols>
    <col min="1" max="1" width="15.5703125" style="43" customWidth="1"/>
    <col min="2" max="2" width="71.140625" style="44" customWidth="1"/>
    <col min="3" max="3" width="19" style="39" customWidth="1"/>
    <col min="4" max="4" width="32" style="44" customWidth="1"/>
    <col min="5" max="13" width="11.28515625" style="39" customWidth="1"/>
    <col min="14" max="14" width="14" style="45" customWidth="1"/>
    <col min="15" max="15" width="14" style="46" customWidth="1"/>
    <col min="16" max="16" width="17.85546875" style="46" customWidth="1"/>
    <col min="17" max="17" width="39.85546875" style="44" customWidth="1"/>
    <col min="18" max="18" width="25.7109375" style="39" customWidth="1"/>
    <col min="19" max="16384" width="9.140625" style="39"/>
  </cols>
  <sheetData>
    <row r="1" spans="1:18" x14ac:dyDescent="0.25">
      <c r="R1" s="47" t="s">
        <v>0</v>
      </c>
    </row>
    <row r="2" spans="1:18" x14ac:dyDescent="0.25">
      <c r="R2" s="47" t="s">
        <v>1</v>
      </c>
    </row>
    <row r="3" spans="1:18" x14ac:dyDescent="0.25">
      <c r="B3" s="48" t="s">
        <v>2</v>
      </c>
      <c r="D3" s="48" t="s">
        <v>3</v>
      </c>
      <c r="O3" s="49" t="s">
        <v>4</v>
      </c>
    </row>
    <row r="4" spans="1:18" x14ac:dyDescent="0.25">
      <c r="D4" s="44" t="s">
        <v>5</v>
      </c>
      <c r="O4" s="39" t="s">
        <v>5</v>
      </c>
    </row>
    <row r="5" spans="1:18" x14ac:dyDescent="0.25">
      <c r="D5" s="44" t="s">
        <v>212</v>
      </c>
      <c r="O5" s="39" t="s">
        <v>6</v>
      </c>
    </row>
    <row r="6" spans="1:18" x14ac:dyDescent="0.25">
      <c r="B6" s="39"/>
      <c r="D6" s="44" t="s">
        <v>7</v>
      </c>
      <c r="O6" s="39" t="s">
        <v>7</v>
      </c>
    </row>
    <row r="8" spans="1:18" s="50" customFormat="1" x14ac:dyDescent="0.25">
      <c r="B8" s="49"/>
      <c r="C8" s="49"/>
      <c r="D8" s="100" t="s">
        <v>219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</row>
    <row r="9" spans="1:18" s="50" customFormat="1" x14ac:dyDescent="0.25">
      <c r="B9" s="49"/>
      <c r="C9" s="49"/>
      <c r="D9" s="51" t="s">
        <v>213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1" spans="1:18" ht="31.5" x14ac:dyDescent="0.25">
      <c r="A11" s="2" t="s">
        <v>8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73</v>
      </c>
      <c r="G11" s="3" t="s">
        <v>74</v>
      </c>
      <c r="H11" s="3" t="s">
        <v>75</v>
      </c>
      <c r="I11" s="3" t="s">
        <v>76</v>
      </c>
      <c r="J11" s="3" t="s">
        <v>77</v>
      </c>
      <c r="K11" s="3" t="s">
        <v>78</v>
      </c>
      <c r="L11" s="3" t="s">
        <v>79</v>
      </c>
      <c r="M11" s="3" t="s">
        <v>80</v>
      </c>
      <c r="N11" s="4" t="s">
        <v>13</v>
      </c>
      <c r="O11" s="4" t="s">
        <v>14</v>
      </c>
      <c r="P11" s="4" t="s">
        <v>15</v>
      </c>
      <c r="Q11" s="4" t="s">
        <v>16</v>
      </c>
      <c r="R11" s="4" t="s">
        <v>17</v>
      </c>
    </row>
    <row r="12" spans="1:18" x14ac:dyDescent="0.25">
      <c r="A12" s="5">
        <v>11</v>
      </c>
      <c r="B12" s="6" t="s">
        <v>18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  <c r="O12" s="8"/>
      <c r="P12" s="8"/>
      <c r="Q12" s="8"/>
      <c r="R12" s="8"/>
    </row>
    <row r="13" spans="1:18" ht="31.5" x14ac:dyDescent="0.25">
      <c r="A13" s="9" t="s">
        <v>19</v>
      </c>
      <c r="B13" s="10" t="s">
        <v>20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2"/>
      <c r="O13" s="12"/>
      <c r="P13" s="12"/>
      <c r="Q13" s="12"/>
      <c r="R13" s="12"/>
    </row>
    <row r="14" spans="1:18" x14ac:dyDescent="0.25">
      <c r="A14" s="13" t="s">
        <v>21</v>
      </c>
      <c r="B14" s="14" t="s">
        <v>22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6"/>
      <c r="O14" s="16"/>
      <c r="P14" s="16"/>
      <c r="Q14" s="16"/>
      <c r="R14" s="16"/>
    </row>
    <row r="15" spans="1:18" x14ac:dyDescent="0.25">
      <c r="A15" s="41" t="s">
        <v>70</v>
      </c>
      <c r="B15" s="42" t="s">
        <v>22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  <c r="O15" s="18"/>
      <c r="P15" s="18">
        <f>P16+P19</f>
        <v>0</v>
      </c>
      <c r="Q15" s="18"/>
      <c r="R15" s="18"/>
    </row>
    <row r="16" spans="1:18" x14ac:dyDescent="0.25">
      <c r="A16" s="37"/>
      <c r="B16" s="10" t="s">
        <v>23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2"/>
      <c r="O16" s="12"/>
      <c r="P16" s="12">
        <f>SUM(P17:P18)</f>
        <v>0</v>
      </c>
      <c r="Q16" s="12"/>
      <c r="R16" s="12"/>
    </row>
    <row r="17" spans="1:18" x14ac:dyDescent="0.25">
      <c r="A17" s="37"/>
      <c r="B17" s="20" t="s">
        <v>24</v>
      </c>
      <c r="C17" s="21"/>
      <c r="D17" s="21"/>
      <c r="E17" s="21" t="s">
        <v>25</v>
      </c>
      <c r="F17" s="22">
        <f t="shared" ref="F17:M17" si="0">SUM(F20:F26)</f>
        <v>11460</v>
      </c>
      <c r="G17" s="22">
        <f t="shared" si="0"/>
        <v>9600</v>
      </c>
      <c r="H17" s="22">
        <f t="shared" si="0"/>
        <v>12640</v>
      </c>
      <c r="I17" s="22">
        <f t="shared" si="0"/>
        <v>10780</v>
      </c>
      <c r="J17" s="22">
        <f t="shared" si="0"/>
        <v>10980</v>
      </c>
      <c r="K17" s="22">
        <f t="shared" si="0"/>
        <v>14040</v>
      </c>
      <c r="L17" s="22">
        <f t="shared" si="0"/>
        <v>9600</v>
      </c>
      <c r="M17" s="22">
        <f t="shared" si="0"/>
        <v>8600</v>
      </c>
      <c r="N17" s="23">
        <f>SUM(F17:M17)</f>
        <v>87700</v>
      </c>
      <c r="O17" s="23">
        <f>Работа!O17</f>
        <v>0</v>
      </c>
      <c r="P17" s="38">
        <f t="shared" ref="P17:P18" si="1">O17*N17</f>
        <v>0</v>
      </c>
      <c r="Q17" s="12"/>
      <c r="R17" s="12"/>
    </row>
    <row r="18" spans="1:18" x14ac:dyDescent="0.25">
      <c r="A18" s="37"/>
      <c r="B18" s="20" t="s">
        <v>26</v>
      </c>
      <c r="C18" s="21"/>
      <c r="D18" s="21"/>
      <c r="E18" s="21" t="s">
        <v>25</v>
      </c>
      <c r="F18" s="22">
        <f t="shared" ref="F18:M18" si="2">SUM(F27:F30)</f>
        <v>2540</v>
      </c>
      <c r="G18" s="22">
        <f t="shared" si="2"/>
        <v>2120</v>
      </c>
      <c r="H18" s="22">
        <f t="shared" si="2"/>
        <v>2560</v>
      </c>
      <c r="I18" s="22">
        <f t="shared" si="2"/>
        <v>3370</v>
      </c>
      <c r="J18" s="22">
        <f t="shared" si="2"/>
        <v>2570</v>
      </c>
      <c r="K18" s="22">
        <f t="shared" si="2"/>
        <v>2560</v>
      </c>
      <c r="L18" s="22">
        <f t="shared" si="2"/>
        <v>2120</v>
      </c>
      <c r="M18" s="22">
        <f t="shared" si="2"/>
        <v>2120</v>
      </c>
      <c r="N18" s="23">
        <f>SUM(F18:M18)</f>
        <v>19960</v>
      </c>
      <c r="O18" s="23">
        <f>Работа!O18</f>
        <v>0</v>
      </c>
      <c r="P18" s="38">
        <f t="shared" si="1"/>
        <v>0</v>
      </c>
      <c r="Q18" s="12"/>
      <c r="R18" s="12"/>
    </row>
    <row r="19" spans="1:18" x14ac:dyDescent="0.25">
      <c r="A19" s="40"/>
      <c r="B19" s="24" t="s">
        <v>27</v>
      </c>
      <c r="C19" s="25"/>
      <c r="D19" s="25"/>
      <c r="E19" s="27"/>
      <c r="F19" s="27"/>
      <c r="G19" s="27"/>
      <c r="H19" s="27"/>
      <c r="I19" s="27"/>
      <c r="J19" s="27"/>
      <c r="K19" s="27"/>
      <c r="L19" s="27"/>
      <c r="M19" s="27"/>
      <c r="N19" s="93"/>
      <c r="O19" s="93"/>
      <c r="P19" s="26">
        <f>SUM(P20:P33)</f>
        <v>0</v>
      </c>
      <c r="Q19" s="26"/>
      <c r="R19" s="26"/>
    </row>
    <row r="20" spans="1:18" x14ac:dyDescent="0.25">
      <c r="A20" s="67"/>
      <c r="B20" s="68" t="s">
        <v>67</v>
      </c>
      <c r="C20" s="69" t="s">
        <v>125</v>
      </c>
      <c r="D20" s="69" t="s">
        <v>128</v>
      </c>
      <c r="E20" s="69" t="s">
        <v>25</v>
      </c>
      <c r="F20" s="69">
        <v>100</v>
      </c>
      <c r="G20" s="69"/>
      <c r="H20" s="69">
        <v>100</v>
      </c>
      <c r="I20" s="69">
        <v>100</v>
      </c>
      <c r="J20" s="69">
        <v>100</v>
      </c>
      <c r="K20" s="69">
        <v>100</v>
      </c>
      <c r="L20" s="69"/>
      <c r="M20" s="69"/>
      <c r="N20" s="72">
        <f t="shared" ref="N20:N42" si="3">SUM(F20:M20)</f>
        <v>500</v>
      </c>
      <c r="O20" s="94">
        <f>Материалы!O14</f>
        <v>0</v>
      </c>
      <c r="P20" s="72">
        <f t="shared" ref="P20:P42" si="4">O20*N20</f>
        <v>0</v>
      </c>
      <c r="Q20" s="71"/>
      <c r="R20" s="71"/>
    </row>
    <row r="21" spans="1:18" x14ac:dyDescent="0.25">
      <c r="A21" s="67"/>
      <c r="B21" s="68" t="s">
        <v>67</v>
      </c>
      <c r="C21" s="69" t="s">
        <v>125</v>
      </c>
      <c r="D21" s="69" t="s">
        <v>129</v>
      </c>
      <c r="E21" s="69" t="s">
        <v>25</v>
      </c>
      <c r="F21" s="69">
        <v>2100</v>
      </c>
      <c r="G21" s="69">
        <v>1800</v>
      </c>
      <c r="H21" s="69">
        <v>2600</v>
      </c>
      <c r="I21" s="69">
        <v>2700</v>
      </c>
      <c r="J21" s="69">
        <v>3200</v>
      </c>
      <c r="K21" s="69">
        <v>2600</v>
      </c>
      <c r="L21" s="69">
        <v>1800</v>
      </c>
      <c r="M21" s="69">
        <v>1800</v>
      </c>
      <c r="N21" s="72">
        <f t="shared" si="3"/>
        <v>18600</v>
      </c>
      <c r="O21" s="94">
        <f>Материалы!O15</f>
        <v>0</v>
      </c>
      <c r="P21" s="72">
        <f t="shared" si="4"/>
        <v>0</v>
      </c>
      <c r="Q21" s="71"/>
      <c r="R21" s="71"/>
    </row>
    <row r="22" spans="1:18" x14ac:dyDescent="0.25">
      <c r="A22" s="67"/>
      <c r="B22" s="68" t="s">
        <v>67</v>
      </c>
      <c r="C22" s="69" t="s">
        <v>125</v>
      </c>
      <c r="D22" s="69" t="s">
        <v>130</v>
      </c>
      <c r="E22" s="69" t="s">
        <v>25</v>
      </c>
      <c r="F22" s="69">
        <v>530</v>
      </c>
      <c r="G22" s="69">
        <v>400</v>
      </c>
      <c r="H22" s="69">
        <v>570</v>
      </c>
      <c r="I22" s="69">
        <v>440</v>
      </c>
      <c r="J22" s="69">
        <v>440</v>
      </c>
      <c r="K22" s="69">
        <v>1070</v>
      </c>
      <c r="L22" s="69">
        <v>400</v>
      </c>
      <c r="M22" s="69">
        <v>400</v>
      </c>
      <c r="N22" s="72">
        <f t="shared" si="3"/>
        <v>4250</v>
      </c>
      <c r="O22" s="94">
        <f>Материалы!O16</f>
        <v>0</v>
      </c>
      <c r="P22" s="72">
        <f t="shared" si="4"/>
        <v>0</v>
      </c>
      <c r="Q22" s="71"/>
      <c r="R22" s="71"/>
    </row>
    <row r="23" spans="1:18" x14ac:dyDescent="0.25">
      <c r="A23" s="67"/>
      <c r="B23" s="68" t="s">
        <v>67</v>
      </c>
      <c r="C23" s="69" t="s">
        <v>125</v>
      </c>
      <c r="D23" s="69" t="s">
        <v>126</v>
      </c>
      <c r="E23" s="69" t="s">
        <v>25</v>
      </c>
      <c r="F23" s="69">
        <v>8300</v>
      </c>
      <c r="G23" s="69">
        <v>7000</v>
      </c>
      <c r="H23" s="69">
        <v>8800</v>
      </c>
      <c r="I23" s="69">
        <v>6300</v>
      </c>
      <c r="J23" s="69">
        <v>6800</v>
      </c>
      <c r="K23" s="69">
        <v>8800</v>
      </c>
      <c r="L23" s="69">
        <v>7000</v>
      </c>
      <c r="M23" s="69">
        <v>6000</v>
      </c>
      <c r="N23" s="72">
        <f t="shared" si="3"/>
        <v>59000</v>
      </c>
      <c r="O23" s="94">
        <f>Материалы!O17</f>
        <v>0</v>
      </c>
      <c r="P23" s="72">
        <f t="shared" si="4"/>
        <v>0</v>
      </c>
      <c r="Q23" s="71"/>
      <c r="R23" s="71"/>
    </row>
    <row r="24" spans="1:18" x14ac:dyDescent="0.25">
      <c r="A24" s="67"/>
      <c r="B24" s="68" t="s">
        <v>66</v>
      </c>
      <c r="C24" s="69" t="s">
        <v>125</v>
      </c>
      <c r="D24" s="69" t="s">
        <v>71</v>
      </c>
      <c r="E24" s="69" t="s">
        <v>25</v>
      </c>
      <c r="F24" s="69">
        <v>430</v>
      </c>
      <c r="G24" s="69">
        <v>400</v>
      </c>
      <c r="H24" s="69">
        <v>570</v>
      </c>
      <c r="I24" s="69">
        <v>440</v>
      </c>
      <c r="J24" s="69">
        <v>440</v>
      </c>
      <c r="K24" s="69">
        <v>570</v>
      </c>
      <c r="L24" s="69">
        <v>400</v>
      </c>
      <c r="M24" s="69">
        <v>400</v>
      </c>
      <c r="N24" s="72">
        <f t="shared" si="3"/>
        <v>3650</v>
      </c>
      <c r="O24" s="94">
        <f>Материалы!O18</f>
        <v>0</v>
      </c>
      <c r="P24" s="72">
        <f t="shared" si="4"/>
        <v>0</v>
      </c>
      <c r="Q24" s="71"/>
      <c r="R24" s="71"/>
    </row>
    <row r="25" spans="1:18" x14ac:dyDescent="0.25">
      <c r="A25" s="67"/>
      <c r="B25" s="68" t="s">
        <v>66</v>
      </c>
      <c r="C25" s="69" t="s">
        <v>125</v>
      </c>
      <c r="D25" s="69" t="s">
        <v>72</v>
      </c>
      <c r="E25" s="69" t="s">
        <v>25</v>
      </c>
      <c r="F25" s="69"/>
      <c r="G25" s="69"/>
      <c r="H25" s="69"/>
      <c r="I25" s="69">
        <v>0</v>
      </c>
      <c r="J25" s="69"/>
      <c r="K25" s="69">
        <v>100</v>
      </c>
      <c r="L25" s="69"/>
      <c r="M25" s="69"/>
      <c r="N25" s="72">
        <f t="shared" si="3"/>
        <v>100</v>
      </c>
      <c r="O25" s="94">
        <f>Материалы!O19</f>
        <v>0</v>
      </c>
      <c r="P25" s="72">
        <f t="shared" si="4"/>
        <v>0</v>
      </c>
      <c r="Q25" s="71"/>
      <c r="R25" s="71"/>
    </row>
    <row r="26" spans="1:18" ht="31.5" x14ac:dyDescent="0.25">
      <c r="A26" s="67"/>
      <c r="B26" s="68" t="s">
        <v>68</v>
      </c>
      <c r="C26" s="69" t="s">
        <v>125</v>
      </c>
      <c r="D26" s="69" t="s">
        <v>127</v>
      </c>
      <c r="E26" s="69" t="s">
        <v>25</v>
      </c>
      <c r="F26" s="69"/>
      <c r="G26" s="69"/>
      <c r="H26" s="69"/>
      <c r="I26" s="69">
        <v>800</v>
      </c>
      <c r="J26" s="69"/>
      <c r="K26" s="69">
        <v>800</v>
      </c>
      <c r="L26" s="69"/>
      <c r="M26" s="69"/>
      <c r="N26" s="72">
        <f t="shared" si="3"/>
        <v>1600</v>
      </c>
      <c r="O26" s="94">
        <f>Материалы!O20</f>
        <v>0</v>
      </c>
      <c r="P26" s="72">
        <f t="shared" si="4"/>
        <v>0</v>
      </c>
      <c r="Q26" s="71"/>
      <c r="R26" s="71"/>
    </row>
    <row r="27" spans="1:18" x14ac:dyDescent="0.25">
      <c r="A27" s="67"/>
      <c r="B27" s="68" t="s">
        <v>131</v>
      </c>
      <c r="C27" s="69" t="s">
        <v>125</v>
      </c>
      <c r="D27" s="69"/>
      <c r="E27" s="69" t="s">
        <v>25</v>
      </c>
      <c r="F27" s="69">
        <v>1000</v>
      </c>
      <c r="G27" s="69">
        <v>1000</v>
      </c>
      <c r="H27" s="69">
        <v>1000</v>
      </c>
      <c r="I27" s="69">
        <v>1000</v>
      </c>
      <c r="J27" s="69">
        <v>1000</v>
      </c>
      <c r="K27" s="69">
        <v>1000</v>
      </c>
      <c r="L27" s="69">
        <v>1000</v>
      </c>
      <c r="M27" s="69">
        <v>1000</v>
      </c>
      <c r="N27" s="72">
        <f t="shared" si="3"/>
        <v>8000</v>
      </c>
      <c r="O27" s="94">
        <f>Материалы!O21</f>
        <v>0</v>
      </c>
      <c r="P27" s="72">
        <f t="shared" si="4"/>
        <v>0</v>
      </c>
      <c r="Q27" s="71"/>
      <c r="R27" s="71"/>
    </row>
    <row r="28" spans="1:18" x14ac:dyDescent="0.25">
      <c r="A28" s="67"/>
      <c r="B28" s="68" t="s">
        <v>132</v>
      </c>
      <c r="C28" s="69" t="s">
        <v>125</v>
      </c>
      <c r="D28" s="69"/>
      <c r="E28" s="69" t="s">
        <v>25</v>
      </c>
      <c r="F28" s="69">
        <v>1400</v>
      </c>
      <c r="G28" s="69">
        <v>1000</v>
      </c>
      <c r="H28" s="69">
        <v>1400</v>
      </c>
      <c r="I28" s="69">
        <v>2200</v>
      </c>
      <c r="J28" s="69">
        <v>1400</v>
      </c>
      <c r="K28" s="69">
        <v>1400</v>
      </c>
      <c r="L28" s="69">
        <v>1000</v>
      </c>
      <c r="M28" s="69">
        <v>1000</v>
      </c>
      <c r="N28" s="72">
        <f t="shared" si="3"/>
        <v>10800</v>
      </c>
      <c r="O28" s="94">
        <f>Материалы!O22</f>
        <v>0</v>
      </c>
      <c r="P28" s="72">
        <f t="shared" si="4"/>
        <v>0</v>
      </c>
      <c r="Q28" s="71"/>
      <c r="R28" s="71"/>
    </row>
    <row r="29" spans="1:18" x14ac:dyDescent="0.25">
      <c r="A29" s="67"/>
      <c r="B29" s="68" t="s">
        <v>133</v>
      </c>
      <c r="C29" s="69" t="s">
        <v>125</v>
      </c>
      <c r="D29" s="69"/>
      <c r="E29" s="69" t="s">
        <v>25</v>
      </c>
      <c r="F29" s="69"/>
      <c r="G29" s="69"/>
      <c r="H29" s="69"/>
      <c r="I29" s="69">
        <v>50</v>
      </c>
      <c r="J29" s="69">
        <v>50</v>
      </c>
      <c r="K29" s="69"/>
      <c r="L29" s="69"/>
      <c r="M29" s="69"/>
      <c r="N29" s="72">
        <f t="shared" si="3"/>
        <v>100</v>
      </c>
      <c r="O29" s="94">
        <f>Материалы!O23</f>
        <v>0</v>
      </c>
      <c r="P29" s="72">
        <f t="shared" si="4"/>
        <v>0</v>
      </c>
      <c r="Q29" s="71"/>
      <c r="R29" s="71"/>
    </row>
    <row r="30" spans="1:18" ht="31.5" x14ac:dyDescent="0.25">
      <c r="A30" s="67"/>
      <c r="B30" s="68" t="s">
        <v>134</v>
      </c>
      <c r="C30" s="69" t="s">
        <v>125</v>
      </c>
      <c r="D30" s="69" t="s">
        <v>135</v>
      </c>
      <c r="E30" s="69" t="s">
        <v>25</v>
      </c>
      <c r="F30" s="69">
        <v>140</v>
      </c>
      <c r="G30" s="69">
        <v>120</v>
      </c>
      <c r="H30" s="69">
        <v>160</v>
      </c>
      <c r="I30" s="69">
        <v>120</v>
      </c>
      <c r="J30" s="69">
        <v>120</v>
      </c>
      <c r="K30" s="69">
        <v>160</v>
      </c>
      <c r="L30" s="69">
        <v>120</v>
      </c>
      <c r="M30" s="69">
        <v>120</v>
      </c>
      <c r="N30" s="72">
        <f t="shared" si="3"/>
        <v>1060</v>
      </c>
      <c r="O30" s="94">
        <f>Материалы!O24</f>
        <v>0</v>
      </c>
      <c r="P30" s="72">
        <f t="shared" si="4"/>
        <v>0</v>
      </c>
      <c r="Q30" s="71"/>
      <c r="R30" s="71"/>
    </row>
    <row r="31" spans="1:18" x14ac:dyDescent="0.25">
      <c r="A31" s="73"/>
      <c r="B31" s="68" t="s">
        <v>136</v>
      </c>
      <c r="C31" s="74" t="s">
        <v>125</v>
      </c>
      <c r="D31" s="74"/>
      <c r="E31" s="75" t="s">
        <v>25</v>
      </c>
      <c r="F31" s="76">
        <v>70</v>
      </c>
      <c r="G31" s="76">
        <v>60</v>
      </c>
      <c r="H31" s="76">
        <v>150</v>
      </c>
      <c r="I31" s="76">
        <v>60</v>
      </c>
      <c r="J31" s="76">
        <v>60</v>
      </c>
      <c r="K31" s="76">
        <v>150</v>
      </c>
      <c r="L31" s="76">
        <v>60</v>
      </c>
      <c r="M31" s="76">
        <v>60</v>
      </c>
      <c r="N31" s="72">
        <f t="shared" si="3"/>
        <v>670</v>
      </c>
      <c r="O31" s="94">
        <f>Материалы!O25</f>
        <v>0</v>
      </c>
      <c r="P31" s="72">
        <f t="shared" si="4"/>
        <v>0</v>
      </c>
      <c r="Q31" s="74"/>
      <c r="R31" s="77" t="s">
        <v>28</v>
      </c>
    </row>
    <row r="32" spans="1:18" ht="31.5" x14ac:dyDescent="0.25">
      <c r="A32" s="73"/>
      <c r="B32" s="68" t="s">
        <v>137</v>
      </c>
      <c r="C32" s="74" t="s">
        <v>125</v>
      </c>
      <c r="D32" s="74" t="s">
        <v>138</v>
      </c>
      <c r="E32" s="75" t="s">
        <v>25</v>
      </c>
      <c r="F32" s="76">
        <v>400</v>
      </c>
      <c r="G32" s="76">
        <v>400</v>
      </c>
      <c r="H32" s="76">
        <v>500</v>
      </c>
      <c r="I32" s="76">
        <v>400</v>
      </c>
      <c r="J32" s="76">
        <v>400</v>
      </c>
      <c r="K32" s="76">
        <v>500</v>
      </c>
      <c r="L32" s="76">
        <v>400</v>
      </c>
      <c r="M32" s="76">
        <v>400</v>
      </c>
      <c r="N32" s="72">
        <f t="shared" si="3"/>
        <v>3400</v>
      </c>
      <c r="O32" s="94">
        <f>Материалы!O26</f>
        <v>0</v>
      </c>
      <c r="P32" s="72">
        <f t="shared" si="4"/>
        <v>0</v>
      </c>
      <c r="Q32" s="74"/>
      <c r="R32" s="77" t="s">
        <v>28</v>
      </c>
    </row>
    <row r="33" spans="1:18" x14ac:dyDescent="0.25">
      <c r="A33" s="73"/>
      <c r="B33" s="92" t="s">
        <v>209</v>
      </c>
      <c r="C33" s="74"/>
      <c r="D33" s="74"/>
      <c r="E33" s="75"/>
      <c r="F33" s="76"/>
      <c r="G33" s="76"/>
      <c r="H33" s="76"/>
      <c r="I33" s="76"/>
      <c r="J33" s="76"/>
      <c r="K33" s="76"/>
      <c r="L33" s="76"/>
      <c r="M33" s="76"/>
      <c r="N33" s="72"/>
      <c r="O33" s="94"/>
      <c r="P33" s="70">
        <f>SUM(P34:P42)</f>
        <v>0</v>
      </c>
      <c r="Q33" s="74"/>
      <c r="R33" s="77"/>
    </row>
    <row r="34" spans="1:18" s="65" customFormat="1" x14ac:dyDescent="0.25">
      <c r="A34" s="73"/>
      <c r="B34" s="78" t="s">
        <v>159</v>
      </c>
      <c r="C34" s="74" t="s">
        <v>125</v>
      </c>
      <c r="D34" s="74"/>
      <c r="E34" s="75" t="s">
        <v>29</v>
      </c>
      <c r="F34" s="76">
        <v>6200</v>
      </c>
      <c r="G34" s="76">
        <v>5000</v>
      </c>
      <c r="H34" s="76">
        <v>7200</v>
      </c>
      <c r="I34" s="76">
        <v>8600</v>
      </c>
      <c r="J34" s="76">
        <v>6200</v>
      </c>
      <c r="K34" s="76">
        <v>7200</v>
      </c>
      <c r="L34" s="76">
        <v>5000</v>
      </c>
      <c r="M34" s="76">
        <v>5000</v>
      </c>
      <c r="N34" s="72">
        <f t="shared" si="3"/>
        <v>50400</v>
      </c>
      <c r="O34" s="94">
        <f>Материалы!O27</f>
        <v>0</v>
      </c>
      <c r="P34" s="72">
        <f t="shared" si="4"/>
        <v>0</v>
      </c>
      <c r="Q34" s="74"/>
      <c r="R34" s="77" t="s">
        <v>28</v>
      </c>
    </row>
    <row r="35" spans="1:18" x14ac:dyDescent="0.25">
      <c r="A35" s="73"/>
      <c r="B35" s="78" t="s">
        <v>160</v>
      </c>
      <c r="C35" s="74" t="s">
        <v>125</v>
      </c>
      <c r="D35" s="74"/>
      <c r="E35" s="75" t="s">
        <v>161</v>
      </c>
      <c r="F35" s="76">
        <v>10</v>
      </c>
      <c r="G35" s="76">
        <v>10</v>
      </c>
      <c r="H35" s="76">
        <v>10</v>
      </c>
      <c r="I35" s="76">
        <v>10</v>
      </c>
      <c r="J35" s="76">
        <v>10</v>
      </c>
      <c r="K35" s="76">
        <v>10</v>
      </c>
      <c r="L35" s="76">
        <v>10</v>
      </c>
      <c r="M35" s="76">
        <v>10</v>
      </c>
      <c r="N35" s="72">
        <f t="shared" si="3"/>
        <v>80</v>
      </c>
      <c r="O35" s="94">
        <f>Материалы!O28</f>
        <v>0</v>
      </c>
      <c r="P35" s="72">
        <f t="shared" si="4"/>
        <v>0</v>
      </c>
      <c r="Q35" s="74"/>
      <c r="R35" s="77" t="s">
        <v>28</v>
      </c>
    </row>
    <row r="36" spans="1:18" ht="31.5" x14ac:dyDescent="0.25">
      <c r="A36" s="73"/>
      <c r="B36" s="78" t="s">
        <v>39</v>
      </c>
      <c r="C36" s="69" t="s">
        <v>125</v>
      </c>
      <c r="D36" s="69" t="s">
        <v>162</v>
      </c>
      <c r="E36" s="75" t="s">
        <v>30</v>
      </c>
      <c r="F36" s="66">
        <v>200</v>
      </c>
      <c r="G36" s="66">
        <v>200</v>
      </c>
      <c r="H36" s="66">
        <v>200</v>
      </c>
      <c r="I36" s="66">
        <v>200</v>
      </c>
      <c r="J36" s="66">
        <v>200</v>
      </c>
      <c r="K36" s="66">
        <v>200</v>
      </c>
      <c r="L36" s="66">
        <v>200</v>
      </c>
      <c r="M36" s="66">
        <v>200</v>
      </c>
      <c r="N36" s="72">
        <f t="shared" si="3"/>
        <v>1600</v>
      </c>
      <c r="O36" s="94">
        <f>Материалы!O29</f>
        <v>0</v>
      </c>
      <c r="P36" s="72">
        <f t="shared" si="4"/>
        <v>0</v>
      </c>
      <c r="Q36" s="74"/>
      <c r="R36" s="77" t="s">
        <v>28</v>
      </c>
    </row>
    <row r="37" spans="1:18" x14ac:dyDescent="0.25">
      <c r="A37" s="73"/>
      <c r="B37" s="78" t="s">
        <v>163</v>
      </c>
      <c r="C37" s="69" t="s">
        <v>125</v>
      </c>
      <c r="D37" s="69"/>
      <c r="E37" s="75" t="s">
        <v>29</v>
      </c>
      <c r="F37" s="76">
        <v>5</v>
      </c>
      <c r="G37" s="76">
        <v>5</v>
      </c>
      <c r="H37" s="76">
        <v>5</v>
      </c>
      <c r="I37" s="76">
        <v>5</v>
      </c>
      <c r="J37" s="76">
        <v>5</v>
      </c>
      <c r="K37" s="76">
        <v>5</v>
      </c>
      <c r="L37" s="76">
        <v>5</v>
      </c>
      <c r="M37" s="76">
        <v>5</v>
      </c>
      <c r="N37" s="72">
        <f t="shared" si="3"/>
        <v>40</v>
      </c>
      <c r="O37" s="94">
        <f>Материалы!O30</f>
        <v>0</v>
      </c>
      <c r="P37" s="72">
        <f t="shared" si="4"/>
        <v>0</v>
      </c>
      <c r="Q37" s="74"/>
      <c r="R37" s="77" t="s">
        <v>28</v>
      </c>
    </row>
    <row r="38" spans="1:18" x14ac:dyDescent="0.25">
      <c r="A38" s="73"/>
      <c r="B38" s="78" t="s">
        <v>164</v>
      </c>
      <c r="C38" s="69" t="s">
        <v>125</v>
      </c>
      <c r="D38" s="69"/>
      <c r="E38" s="75" t="s">
        <v>29</v>
      </c>
      <c r="F38" s="76">
        <v>6200</v>
      </c>
      <c r="G38" s="76">
        <v>5000</v>
      </c>
      <c r="H38" s="76">
        <v>7200</v>
      </c>
      <c r="I38" s="76">
        <v>8600</v>
      </c>
      <c r="J38" s="76">
        <v>6200</v>
      </c>
      <c r="K38" s="76">
        <v>7200</v>
      </c>
      <c r="L38" s="76">
        <v>5000</v>
      </c>
      <c r="M38" s="76">
        <v>5000</v>
      </c>
      <c r="N38" s="72">
        <f t="shared" si="3"/>
        <v>50400</v>
      </c>
      <c r="O38" s="94">
        <f>Материалы!O31</f>
        <v>0</v>
      </c>
      <c r="P38" s="72">
        <f t="shared" si="4"/>
        <v>0</v>
      </c>
      <c r="Q38" s="74"/>
      <c r="R38" s="77" t="s">
        <v>28</v>
      </c>
    </row>
    <row r="39" spans="1:18" x14ac:dyDescent="0.25">
      <c r="A39" s="73"/>
      <c r="B39" s="78" t="s">
        <v>165</v>
      </c>
      <c r="C39" s="69" t="s">
        <v>125</v>
      </c>
      <c r="D39" s="69"/>
      <c r="E39" s="75" t="s">
        <v>29</v>
      </c>
      <c r="F39" s="76">
        <v>3000</v>
      </c>
      <c r="G39" s="76">
        <v>3000</v>
      </c>
      <c r="H39" s="76">
        <v>3000</v>
      </c>
      <c r="I39" s="76">
        <v>3000</v>
      </c>
      <c r="J39" s="76">
        <v>3000</v>
      </c>
      <c r="K39" s="76">
        <v>3000</v>
      </c>
      <c r="L39" s="76">
        <v>3000</v>
      </c>
      <c r="M39" s="76">
        <v>3000</v>
      </c>
      <c r="N39" s="72">
        <f t="shared" si="3"/>
        <v>24000</v>
      </c>
      <c r="O39" s="94">
        <f>Материалы!O32</f>
        <v>0</v>
      </c>
      <c r="P39" s="72">
        <f t="shared" si="4"/>
        <v>0</v>
      </c>
      <c r="Q39" s="74"/>
      <c r="R39" s="77" t="s">
        <v>28</v>
      </c>
    </row>
    <row r="40" spans="1:18" x14ac:dyDescent="0.25">
      <c r="A40" s="73"/>
      <c r="B40" s="78" t="s">
        <v>166</v>
      </c>
      <c r="C40" s="69" t="s">
        <v>125</v>
      </c>
      <c r="D40" s="69"/>
      <c r="E40" s="75" t="s">
        <v>29</v>
      </c>
      <c r="F40" s="76">
        <v>4200</v>
      </c>
      <c r="G40" s="76">
        <v>3000</v>
      </c>
      <c r="H40" s="76">
        <v>4200</v>
      </c>
      <c r="I40" s="76">
        <v>6600</v>
      </c>
      <c r="J40" s="76">
        <v>4200</v>
      </c>
      <c r="K40" s="76">
        <v>4200</v>
      </c>
      <c r="L40" s="76">
        <v>3000</v>
      </c>
      <c r="M40" s="76">
        <v>3000</v>
      </c>
      <c r="N40" s="72">
        <f t="shared" si="3"/>
        <v>32400</v>
      </c>
      <c r="O40" s="94">
        <f>Материалы!O33</f>
        <v>0</v>
      </c>
      <c r="P40" s="72">
        <f t="shared" si="4"/>
        <v>0</v>
      </c>
      <c r="Q40" s="74"/>
      <c r="R40" s="77" t="s">
        <v>28</v>
      </c>
    </row>
    <row r="41" spans="1:18" x14ac:dyDescent="0.25">
      <c r="A41" s="73"/>
      <c r="B41" s="78" t="s">
        <v>167</v>
      </c>
      <c r="C41" s="74" t="s">
        <v>125</v>
      </c>
      <c r="D41" s="69"/>
      <c r="E41" s="75" t="s">
        <v>29</v>
      </c>
      <c r="F41" s="76"/>
      <c r="G41" s="76"/>
      <c r="H41" s="76"/>
      <c r="I41" s="76">
        <v>150</v>
      </c>
      <c r="J41" s="76">
        <v>150</v>
      </c>
      <c r="K41" s="76"/>
      <c r="L41" s="76"/>
      <c r="M41" s="76"/>
      <c r="N41" s="72">
        <f t="shared" si="3"/>
        <v>300</v>
      </c>
      <c r="O41" s="94">
        <f>Материалы!O34</f>
        <v>0</v>
      </c>
      <c r="P41" s="72">
        <f t="shared" si="4"/>
        <v>0</v>
      </c>
      <c r="Q41" s="74"/>
      <c r="R41" s="77" t="s">
        <v>28</v>
      </c>
    </row>
    <row r="42" spans="1:18" x14ac:dyDescent="0.25">
      <c r="A42" s="73"/>
      <c r="B42" s="78" t="s">
        <v>168</v>
      </c>
      <c r="C42" s="69" t="s">
        <v>125</v>
      </c>
      <c r="D42" s="69"/>
      <c r="E42" s="75" t="s">
        <v>29</v>
      </c>
      <c r="F42" s="79">
        <v>500</v>
      </c>
      <c r="G42" s="79">
        <v>500</v>
      </c>
      <c r="H42" s="79">
        <v>600</v>
      </c>
      <c r="I42" s="79">
        <v>500</v>
      </c>
      <c r="J42" s="79">
        <v>500</v>
      </c>
      <c r="K42" s="79">
        <v>600</v>
      </c>
      <c r="L42" s="80">
        <v>500</v>
      </c>
      <c r="M42" s="80">
        <v>500</v>
      </c>
      <c r="N42" s="72">
        <f t="shared" si="3"/>
        <v>4200</v>
      </c>
      <c r="O42" s="94">
        <f>Материалы!O35</f>
        <v>0</v>
      </c>
      <c r="P42" s="72">
        <f t="shared" si="4"/>
        <v>0</v>
      </c>
      <c r="Q42" s="74"/>
      <c r="R42" s="77" t="s">
        <v>28</v>
      </c>
    </row>
    <row r="43" spans="1:18" x14ac:dyDescent="0.25">
      <c r="A43" s="52" t="s">
        <v>31</v>
      </c>
      <c r="B43" s="14" t="s">
        <v>32</v>
      </c>
      <c r="C43" s="15"/>
      <c r="D43" s="15"/>
      <c r="E43" s="95"/>
      <c r="F43" s="95"/>
      <c r="G43" s="95"/>
      <c r="H43" s="95"/>
      <c r="I43" s="95"/>
      <c r="J43" s="95"/>
      <c r="K43" s="95"/>
      <c r="L43" s="95"/>
      <c r="M43" s="95"/>
      <c r="N43" s="96"/>
      <c r="O43" s="96"/>
      <c r="P43" s="16"/>
      <c r="Q43" s="16"/>
      <c r="R43" s="16"/>
    </row>
    <row r="44" spans="1:18" x14ac:dyDescent="0.25">
      <c r="A44" s="41" t="s">
        <v>69</v>
      </c>
      <c r="B44" s="42" t="s">
        <v>32</v>
      </c>
      <c r="C44" s="17"/>
      <c r="D44" s="17"/>
      <c r="E44" s="97"/>
      <c r="F44" s="97"/>
      <c r="G44" s="97"/>
      <c r="H44" s="97"/>
      <c r="I44" s="97"/>
      <c r="J44" s="97"/>
      <c r="K44" s="97"/>
      <c r="L44" s="97"/>
      <c r="M44" s="97"/>
      <c r="N44" s="98"/>
      <c r="O44" s="98"/>
      <c r="P44" s="18">
        <f>P45+P47</f>
        <v>0</v>
      </c>
      <c r="Q44" s="18"/>
      <c r="R44" s="18"/>
    </row>
    <row r="45" spans="1:18" x14ac:dyDescent="0.25">
      <c r="A45" s="37"/>
      <c r="B45" s="10" t="s">
        <v>23</v>
      </c>
      <c r="C45" s="19"/>
      <c r="D45" s="19"/>
      <c r="E45" s="21"/>
      <c r="F45" s="21"/>
      <c r="G45" s="21"/>
      <c r="H45" s="21"/>
      <c r="I45" s="21"/>
      <c r="J45" s="21"/>
      <c r="K45" s="21"/>
      <c r="L45" s="21"/>
      <c r="M45" s="21"/>
      <c r="N45" s="23"/>
      <c r="O45" s="23"/>
      <c r="P45" s="12">
        <f>SUM(P46:P46)</f>
        <v>0</v>
      </c>
      <c r="Q45" s="12"/>
      <c r="R45" s="12"/>
    </row>
    <row r="46" spans="1:18" x14ac:dyDescent="0.25">
      <c r="A46" s="37"/>
      <c r="B46" s="20" t="s">
        <v>33</v>
      </c>
      <c r="C46" s="21"/>
      <c r="D46" s="21"/>
      <c r="E46" s="21" t="s">
        <v>34</v>
      </c>
      <c r="F46" s="21">
        <v>1</v>
      </c>
      <c r="G46" s="21">
        <v>1</v>
      </c>
      <c r="H46" s="21">
        <v>1</v>
      </c>
      <c r="I46" s="21">
        <v>1</v>
      </c>
      <c r="J46" s="21">
        <v>1</v>
      </c>
      <c r="K46" s="21">
        <v>1</v>
      </c>
      <c r="L46" s="21">
        <v>1</v>
      </c>
      <c r="M46" s="21">
        <v>1</v>
      </c>
      <c r="N46" s="23">
        <f>SUM(F46:M46)</f>
        <v>8</v>
      </c>
      <c r="O46" s="23">
        <f>Работа!O22</f>
        <v>0</v>
      </c>
      <c r="P46" s="38">
        <f>O46*N46</f>
        <v>0</v>
      </c>
      <c r="Q46" s="12"/>
      <c r="R46" s="12"/>
    </row>
    <row r="47" spans="1:18" x14ac:dyDescent="0.25">
      <c r="A47" s="40"/>
      <c r="B47" s="24" t="s">
        <v>27</v>
      </c>
      <c r="C47" s="25"/>
      <c r="D47" s="25"/>
      <c r="E47" s="27"/>
      <c r="F47" s="27"/>
      <c r="G47" s="27"/>
      <c r="H47" s="27"/>
      <c r="I47" s="27"/>
      <c r="J47" s="27"/>
      <c r="K47" s="27"/>
      <c r="L47" s="27"/>
      <c r="M47" s="27"/>
      <c r="N47" s="93"/>
      <c r="O47" s="93"/>
      <c r="P47" s="26">
        <f>SUM(P48:P132)</f>
        <v>0</v>
      </c>
      <c r="Q47" s="26"/>
      <c r="R47" s="26"/>
    </row>
    <row r="48" spans="1:18" ht="33.75" customHeight="1" x14ac:dyDescent="0.25">
      <c r="A48" s="73"/>
      <c r="B48" s="68" t="s">
        <v>143</v>
      </c>
      <c r="C48" s="69" t="s">
        <v>139</v>
      </c>
      <c r="D48" s="69"/>
      <c r="E48" s="75" t="s">
        <v>30</v>
      </c>
      <c r="F48" s="81">
        <v>2</v>
      </c>
      <c r="G48" s="81">
        <v>2</v>
      </c>
      <c r="H48" s="81"/>
      <c r="I48" s="81">
        <v>4</v>
      </c>
      <c r="J48" s="81">
        <v>2</v>
      </c>
      <c r="K48" s="81"/>
      <c r="L48" s="81">
        <v>2</v>
      </c>
      <c r="M48" s="81">
        <v>2</v>
      </c>
      <c r="N48" s="72">
        <f t="shared" ref="N48:N71" si="5">SUM(F48:M48)</f>
        <v>14</v>
      </c>
      <c r="O48" s="72">
        <f>Материалы!O36</f>
        <v>0</v>
      </c>
      <c r="P48" s="72">
        <f t="shared" ref="P48:P70" si="6">O48*N48</f>
        <v>0</v>
      </c>
      <c r="Q48" s="74"/>
      <c r="R48" s="77" t="s">
        <v>28</v>
      </c>
    </row>
    <row r="49" spans="1:18" ht="33.75" customHeight="1" x14ac:dyDescent="0.25">
      <c r="A49" s="73"/>
      <c r="B49" s="68" t="s">
        <v>144</v>
      </c>
      <c r="C49" s="69" t="s">
        <v>139</v>
      </c>
      <c r="D49" s="69"/>
      <c r="E49" s="75" t="s">
        <v>30</v>
      </c>
      <c r="F49" s="81">
        <v>2</v>
      </c>
      <c r="G49" s="81">
        <v>4</v>
      </c>
      <c r="H49" s="81">
        <v>4</v>
      </c>
      <c r="I49" s="81">
        <v>6</v>
      </c>
      <c r="J49" s="81">
        <v>4</v>
      </c>
      <c r="K49" s="81">
        <v>4</v>
      </c>
      <c r="L49" s="81">
        <v>4</v>
      </c>
      <c r="M49" s="81">
        <v>4</v>
      </c>
      <c r="N49" s="72">
        <f t="shared" si="5"/>
        <v>32</v>
      </c>
      <c r="O49" s="72">
        <f>Материалы!O37</f>
        <v>0</v>
      </c>
      <c r="P49" s="72">
        <f t="shared" si="6"/>
        <v>0</v>
      </c>
      <c r="Q49" s="74"/>
      <c r="R49" s="77" t="s">
        <v>28</v>
      </c>
    </row>
    <row r="50" spans="1:18" ht="33.75" customHeight="1" x14ac:dyDescent="0.25">
      <c r="A50" s="73"/>
      <c r="B50" s="68" t="s">
        <v>141</v>
      </c>
      <c r="C50" s="69" t="s">
        <v>139</v>
      </c>
      <c r="D50" s="69"/>
      <c r="E50" s="75" t="s">
        <v>30</v>
      </c>
      <c r="F50" s="81"/>
      <c r="G50" s="81">
        <v>2</v>
      </c>
      <c r="H50" s="81">
        <v>4</v>
      </c>
      <c r="I50" s="81">
        <v>2</v>
      </c>
      <c r="J50" s="81">
        <v>2</v>
      </c>
      <c r="K50" s="81">
        <v>4</v>
      </c>
      <c r="L50" s="81">
        <v>2</v>
      </c>
      <c r="M50" s="81">
        <v>2</v>
      </c>
      <c r="N50" s="72">
        <f t="shared" si="5"/>
        <v>18</v>
      </c>
      <c r="O50" s="72">
        <f>Материалы!O38</f>
        <v>0</v>
      </c>
      <c r="P50" s="72">
        <f t="shared" si="6"/>
        <v>0</v>
      </c>
      <c r="Q50" s="74"/>
      <c r="R50" s="77" t="s">
        <v>28</v>
      </c>
    </row>
    <row r="51" spans="1:18" ht="33.75" customHeight="1" x14ac:dyDescent="0.25">
      <c r="A51" s="73"/>
      <c r="B51" s="68" t="s">
        <v>142</v>
      </c>
      <c r="C51" s="69" t="s">
        <v>139</v>
      </c>
      <c r="D51" s="69"/>
      <c r="E51" s="75" t="s">
        <v>30</v>
      </c>
      <c r="F51" s="81">
        <v>2</v>
      </c>
      <c r="G51" s="81"/>
      <c r="H51" s="81"/>
      <c r="I51" s="81"/>
      <c r="J51" s="81"/>
      <c r="K51" s="81"/>
      <c r="L51" s="81"/>
      <c r="M51" s="81"/>
      <c r="N51" s="72">
        <f t="shared" si="5"/>
        <v>2</v>
      </c>
      <c r="O51" s="72">
        <f>Материалы!O39</f>
        <v>0</v>
      </c>
      <c r="P51" s="72">
        <f t="shared" si="6"/>
        <v>0</v>
      </c>
      <c r="Q51" s="74"/>
      <c r="R51" s="77" t="s">
        <v>28</v>
      </c>
    </row>
    <row r="52" spans="1:18" ht="33.75" customHeight="1" x14ac:dyDescent="0.25">
      <c r="A52" s="73"/>
      <c r="B52" s="68" t="s">
        <v>145</v>
      </c>
      <c r="C52" s="69" t="s">
        <v>139</v>
      </c>
      <c r="D52" s="69"/>
      <c r="E52" s="75" t="s">
        <v>30</v>
      </c>
      <c r="F52" s="81">
        <v>3</v>
      </c>
      <c r="G52" s="81"/>
      <c r="H52" s="81">
        <v>4</v>
      </c>
      <c r="I52" s="81">
        <v>2</v>
      </c>
      <c r="J52" s="81">
        <v>2</v>
      </c>
      <c r="K52" s="81">
        <v>4</v>
      </c>
      <c r="L52" s="81"/>
      <c r="M52" s="81"/>
      <c r="N52" s="72">
        <f t="shared" si="5"/>
        <v>15</v>
      </c>
      <c r="O52" s="72">
        <f>Материалы!O40</f>
        <v>0</v>
      </c>
      <c r="P52" s="72">
        <f t="shared" si="6"/>
        <v>0</v>
      </c>
      <c r="Q52" s="74"/>
      <c r="R52" s="77" t="s">
        <v>28</v>
      </c>
    </row>
    <row r="53" spans="1:18" ht="33.75" customHeight="1" x14ac:dyDescent="0.25">
      <c r="A53" s="73"/>
      <c r="B53" s="68" t="s">
        <v>141</v>
      </c>
      <c r="C53" s="69"/>
      <c r="D53" s="69" t="s">
        <v>140</v>
      </c>
      <c r="E53" s="75" t="s">
        <v>29</v>
      </c>
      <c r="F53" s="81">
        <v>2</v>
      </c>
      <c r="G53" s="81">
        <v>2</v>
      </c>
      <c r="H53" s="81"/>
      <c r="I53" s="81">
        <v>2</v>
      </c>
      <c r="J53" s="81">
        <v>2</v>
      </c>
      <c r="K53" s="81"/>
      <c r="L53" s="81">
        <v>2</v>
      </c>
      <c r="M53" s="81">
        <v>2</v>
      </c>
      <c r="N53" s="72">
        <f t="shared" si="5"/>
        <v>12</v>
      </c>
      <c r="O53" s="72">
        <f>Материалы!O41</f>
        <v>0</v>
      </c>
      <c r="P53" s="72">
        <f t="shared" si="6"/>
        <v>0</v>
      </c>
      <c r="Q53" s="74"/>
      <c r="R53" s="77" t="s">
        <v>28</v>
      </c>
    </row>
    <row r="54" spans="1:18" ht="33.75" customHeight="1" x14ac:dyDescent="0.25">
      <c r="A54" s="73"/>
      <c r="B54" s="68" t="s">
        <v>142</v>
      </c>
      <c r="C54" s="69"/>
      <c r="D54" s="69" t="s">
        <v>140</v>
      </c>
      <c r="E54" s="75" t="s">
        <v>29</v>
      </c>
      <c r="F54" s="81"/>
      <c r="G54" s="81"/>
      <c r="H54" s="81">
        <v>2</v>
      </c>
      <c r="I54" s="81"/>
      <c r="J54" s="81"/>
      <c r="K54" s="81">
        <v>2</v>
      </c>
      <c r="L54" s="81"/>
      <c r="M54" s="81"/>
      <c r="N54" s="72">
        <f t="shared" si="5"/>
        <v>4</v>
      </c>
      <c r="O54" s="72">
        <f>Материалы!O42</f>
        <v>0</v>
      </c>
      <c r="P54" s="72">
        <f t="shared" si="6"/>
        <v>0</v>
      </c>
      <c r="Q54" s="74"/>
      <c r="R54" s="77" t="s">
        <v>28</v>
      </c>
    </row>
    <row r="55" spans="1:18" ht="33.75" customHeight="1" x14ac:dyDescent="0.25">
      <c r="A55" s="73"/>
      <c r="B55" s="68" t="s">
        <v>64</v>
      </c>
      <c r="C55" s="69" t="s">
        <v>81</v>
      </c>
      <c r="D55" s="69" t="s">
        <v>147</v>
      </c>
      <c r="E55" s="75" t="s">
        <v>30</v>
      </c>
      <c r="F55" s="81">
        <v>48</v>
      </c>
      <c r="G55" s="81">
        <v>40</v>
      </c>
      <c r="H55" s="81">
        <v>50</v>
      </c>
      <c r="I55" s="81">
        <v>39</v>
      </c>
      <c r="J55" s="81">
        <v>39</v>
      </c>
      <c r="K55" s="81">
        <v>50</v>
      </c>
      <c r="L55" s="81">
        <v>40</v>
      </c>
      <c r="M55" s="81">
        <v>36</v>
      </c>
      <c r="N55" s="72">
        <f t="shared" si="5"/>
        <v>342</v>
      </c>
      <c r="O55" s="72">
        <f>Материалы!O43</f>
        <v>0</v>
      </c>
      <c r="P55" s="72">
        <f t="shared" si="6"/>
        <v>0</v>
      </c>
      <c r="Q55" s="74"/>
      <c r="R55" s="77" t="s">
        <v>28</v>
      </c>
    </row>
    <row r="56" spans="1:18" ht="33.75" customHeight="1" x14ac:dyDescent="0.25">
      <c r="A56" s="73"/>
      <c r="B56" s="68" t="s">
        <v>146</v>
      </c>
      <c r="C56" s="69" t="s">
        <v>81</v>
      </c>
      <c r="D56" s="69" t="s">
        <v>148</v>
      </c>
      <c r="E56" s="75" t="s">
        <v>30</v>
      </c>
      <c r="F56" s="81">
        <v>47</v>
      </c>
      <c r="G56" s="81">
        <v>39</v>
      </c>
      <c r="H56" s="81">
        <v>49</v>
      </c>
      <c r="I56" s="81">
        <v>39</v>
      </c>
      <c r="J56" s="81">
        <v>39</v>
      </c>
      <c r="K56" s="81">
        <v>49</v>
      </c>
      <c r="L56" s="81">
        <v>39</v>
      </c>
      <c r="M56" s="81">
        <v>35</v>
      </c>
      <c r="N56" s="72">
        <f t="shared" si="5"/>
        <v>336</v>
      </c>
      <c r="O56" s="72">
        <f>Материалы!O44</f>
        <v>0</v>
      </c>
      <c r="P56" s="72">
        <f t="shared" si="6"/>
        <v>0</v>
      </c>
      <c r="Q56" s="74"/>
      <c r="R56" s="77" t="s">
        <v>28</v>
      </c>
    </row>
    <row r="57" spans="1:18" ht="33.75" customHeight="1" x14ac:dyDescent="0.25">
      <c r="A57" s="73"/>
      <c r="B57" s="68" t="s">
        <v>54</v>
      </c>
      <c r="C57" s="69" t="s">
        <v>81</v>
      </c>
      <c r="D57" s="69" t="s">
        <v>59</v>
      </c>
      <c r="E57" s="75" t="s">
        <v>30</v>
      </c>
      <c r="F57" s="81">
        <v>46</v>
      </c>
      <c r="G57" s="81">
        <v>38</v>
      </c>
      <c r="H57" s="81">
        <v>48</v>
      </c>
      <c r="I57" s="81">
        <v>38</v>
      </c>
      <c r="J57" s="81">
        <v>38</v>
      </c>
      <c r="K57" s="81">
        <v>48</v>
      </c>
      <c r="L57" s="81">
        <v>38</v>
      </c>
      <c r="M57" s="81">
        <v>36</v>
      </c>
      <c r="N57" s="72">
        <f t="shared" si="5"/>
        <v>330</v>
      </c>
      <c r="O57" s="72">
        <f>Материалы!O45</f>
        <v>0</v>
      </c>
      <c r="P57" s="72">
        <f t="shared" si="6"/>
        <v>0</v>
      </c>
      <c r="Q57" s="74"/>
      <c r="R57" s="77" t="s">
        <v>28</v>
      </c>
    </row>
    <row r="58" spans="1:18" ht="33.75" customHeight="1" x14ac:dyDescent="0.25">
      <c r="A58" s="73"/>
      <c r="B58" s="68" t="s">
        <v>55</v>
      </c>
      <c r="C58" s="69" t="s">
        <v>81</v>
      </c>
      <c r="D58" s="69" t="s">
        <v>149</v>
      </c>
      <c r="E58" s="75" t="s">
        <v>30</v>
      </c>
      <c r="F58" s="81">
        <v>794</v>
      </c>
      <c r="G58" s="81">
        <v>661</v>
      </c>
      <c r="H58" s="81">
        <v>817</v>
      </c>
      <c r="I58" s="81">
        <v>494</v>
      </c>
      <c r="J58" s="81">
        <v>494</v>
      </c>
      <c r="K58" s="81">
        <v>702</v>
      </c>
      <c r="L58" s="81">
        <v>660</v>
      </c>
      <c r="M58" s="81">
        <v>589</v>
      </c>
      <c r="N58" s="72">
        <f t="shared" si="5"/>
        <v>5211</v>
      </c>
      <c r="O58" s="72">
        <f>Материалы!O46</f>
        <v>0</v>
      </c>
      <c r="P58" s="72">
        <f t="shared" si="6"/>
        <v>0</v>
      </c>
      <c r="Q58" s="74"/>
      <c r="R58" s="77" t="s">
        <v>28</v>
      </c>
    </row>
    <row r="59" spans="1:18" ht="33.75" customHeight="1" x14ac:dyDescent="0.25">
      <c r="A59" s="73"/>
      <c r="B59" s="68" t="s">
        <v>56</v>
      </c>
      <c r="C59" s="69" t="s">
        <v>81</v>
      </c>
      <c r="D59" s="69" t="s">
        <v>60</v>
      </c>
      <c r="E59" s="75" t="s">
        <v>30</v>
      </c>
      <c r="F59" s="81">
        <v>54</v>
      </c>
      <c r="G59" s="81">
        <v>41</v>
      </c>
      <c r="H59" s="81">
        <v>56</v>
      </c>
      <c r="I59" s="81">
        <v>45</v>
      </c>
      <c r="J59" s="81">
        <v>45</v>
      </c>
      <c r="K59" s="81">
        <v>57</v>
      </c>
      <c r="L59" s="81">
        <v>41</v>
      </c>
      <c r="M59" s="81">
        <v>39</v>
      </c>
      <c r="N59" s="72">
        <f t="shared" si="5"/>
        <v>378</v>
      </c>
      <c r="O59" s="72">
        <f>Материалы!O47</f>
        <v>0</v>
      </c>
      <c r="P59" s="72">
        <f t="shared" si="6"/>
        <v>0</v>
      </c>
      <c r="Q59" s="74"/>
      <c r="R59" s="77" t="s">
        <v>28</v>
      </c>
    </row>
    <row r="60" spans="1:18" ht="33.75" customHeight="1" x14ac:dyDescent="0.25">
      <c r="A60" s="73"/>
      <c r="B60" s="68" t="s">
        <v>58</v>
      </c>
      <c r="C60" s="82" t="s">
        <v>63</v>
      </c>
      <c r="D60" s="82" t="s">
        <v>61</v>
      </c>
      <c r="E60" s="83" t="s">
        <v>30</v>
      </c>
      <c r="F60" s="84">
        <v>24</v>
      </c>
      <c r="G60" s="83">
        <v>38</v>
      </c>
      <c r="H60" s="83">
        <v>47</v>
      </c>
      <c r="I60" s="83">
        <v>19</v>
      </c>
      <c r="J60" s="83">
        <v>19</v>
      </c>
      <c r="K60" s="83">
        <v>47</v>
      </c>
      <c r="L60" s="83">
        <v>37</v>
      </c>
      <c r="M60" s="83">
        <v>35</v>
      </c>
      <c r="N60" s="72">
        <f t="shared" si="5"/>
        <v>266</v>
      </c>
      <c r="O60" s="72">
        <f>Материалы!O48</f>
        <v>0</v>
      </c>
      <c r="P60" s="72">
        <f t="shared" si="6"/>
        <v>0</v>
      </c>
      <c r="Q60" s="74"/>
      <c r="R60" s="77" t="s">
        <v>28</v>
      </c>
    </row>
    <row r="61" spans="1:18" ht="33.75" customHeight="1" x14ac:dyDescent="0.25">
      <c r="A61" s="73"/>
      <c r="B61" s="68" t="s">
        <v>58</v>
      </c>
      <c r="C61" s="82" t="s">
        <v>63</v>
      </c>
      <c r="D61" s="82" t="s">
        <v>62</v>
      </c>
      <c r="E61" s="83" t="s">
        <v>30</v>
      </c>
      <c r="F61" s="84">
        <v>27</v>
      </c>
      <c r="G61" s="83">
        <v>38</v>
      </c>
      <c r="H61" s="83">
        <v>51</v>
      </c>
      <c r="I61" s="83">
        <v>21</v>
      </c>
      <c r="J61" s="83">
        <v>21</v>
      </c>
      <c r="K61" s="83">
        <v>51</v>
      </c>
      <c r="L61" s="83">
        <v>37</v>
      </c>
      <c r="M61" s="83">
        <v>35</v>
      </c>
      <c r="N61" s="72">
        <f t="shared" si="5"/>
        <v>281</v>
      </c>
      <c r="O61" s="72">
        <f>Материалы!O49</f>
        <v>0</v>
      </c>
      <c r="P61" s="72">
        <f t="shared" si="6"/>
        <v>0</v>
      </c>
      <c r="Q61" s="74"/>
      <c r="R61" s="77" t="s">
        <v>28</v>
      </c>
    </row>
    <row r="62" spans="1:18" ht="33.75" customHeight="1" x14ac:dyDescent="0.25">
      <c r="A62" s="73"/>
      <c r="B62" s="68" t="s">
        <v>150</v>
      </c>
      <c r="C62" s="69" t="s">
        <v>81</v>
      </c>
      <c r="D62" s="69"/>
      <c r="E62" s="75" t="s">
        <v>30</v>
      </c>
      <c r="F62" s="81"/>
      <c r="G62" s="81">
        <v>1</v>
      </c>
      <c r="H62" s="81">
        <v>2</v>
      </c>
      <c r="I62" s="81">
        <v>1</v>
      </c>
      <c r="J62" s="81">
        <v>1</v>
      </c>
      <c r="K62" s="81">
        <v>2</v>
      </c>
      <c r="L62" s="81">
        <v>1</v>
      </c>
      <c r="M62" s="81">
        <v>1</v>
      </c>
      <c r="N62" s="72">
        <f t="shared" si="5"/>
        <v>9</v>
      </c>
      <c r="O62" s="72">
        <f>Материалы!O50</f>
        <v>0</v>
      </c>
      <c r="P62" s="72">
        <f t="shared" si="6"/>
        <v>0</v>
      </c>
      <c r="Q62" s="74"/>
      <c r="R62" s="77" t="s">
        <v>28</v>
      </c>
    </row>
    <row r="63" spans="1:18" ht="33.75" customHeight="1" x14ac:dyDescent="0.25">
      <c r="A63" s="73"/>
      <c r="B63" s="68" t="s">
        <v>151</v>
      </c>
      <c r="C63" s="69" t="s">
        <v>81</v>
      </c>
      <c r="D63" s="69"/>
      <c r="E63" s="75" t="s">
        <v>30</v>
      </c>
      <c r="F63" s="81"/>
      <c r="G63" s="81">
        <v>1</v>
      </c>
      <c r="H63" s="81"/>
      <c r="I63" s="81">
        <v>2</v>
      </c>
      <c r="J63" s="81">
        <v>1</v>
      </c>
      <c r="K63" s="81"/>
      <c r="L63" s="81">
        <v>1</v>
      </c>
      <c r="M63" s="81">
        <v>1</v>
      </c>
      <c r="N63" s="72">
        <f t="shared" si="5"/>
        <v>6</v>
      </c>
      <c r="O63" s="72">
        <f>Материалы!O51</f>
        <v>0</v>
      </c>
      <c r="P63" s="72">
        <f t="shared" si="6"/>
        <v>0</v>
      </c>
      <c r="Q63" s="74"/>
      <c r="R63" s="77" t="s">
        <v>28</v>
      </c>
    </row>
    <row r="64" spans="1:18" ht="33.75" customHeight="1" x14ac:dyDescent="0.25">
      <c r="A64" s="73"/>
      <c r="B64" s="68" t="s">
        <v>152</v>
      </c>
      <c r="C64" s="69" t="s">
        <v>81</v>
      </c>
      <c r="D64" s="69"/>
      <c r="E64" s="75" t="s">
        <v>30</v>
      </c>
      <c r="F64" s="81">
        <v>1</v>
      </c>
      <c r="G64" s="81"/>
      <c r="H64" s="81"/>
      <c r="I64" s="81"/>
      <c r="J64" s="81"/>
      <c r="K64" s="81"/>
      <c r="L64" s="81"/>
      <c r="M64" s="81"/>
      <c r="N64" s="72">
        <f t="shared" si="5"/>
        <v>1</v>
      </c>
      <c r="O64" s="72">
        <f>Материалы!O52</f>
        <v>0</v>
      </c>
      <c r="P64" s="72">
        <f t="shared" si="6"/>
        <v>0</v>
      </c>
      <c r="Q64" s="74"/>
      <c r="R64" s="77" t="s">
        <v>28</v>
      </c>
    </row>
    <row r="65" spans="1:18" ht="33.75" customHeight="1" x14ac:dyDescent="0.25">
      <c r="A65" s="73"/>
      <c r="B65" s="68" t="s">
        <v>153</v>
      </c>
      <c r="C65" s="69" t="s">
        <v>81</v>
      </c>
      <c r="D65" s="69" t="s">
        <v>154</v>
      </c>
      <c r="E65" s="75" t="s">
        <v>30</v>
      </c>
      <c r="F65" s="81">
        <v>1</v>
      </c>
      <c r="G65" s="81">
        <v>1</v>
      </c>
      <c r="H65" s="81">
        <v>1</v>
      </c>
      <c r="I65" s="81">
        <v>1</v>
      </c>
      <c r="J65" s="81">
        <v>1</v>
      </c>
      <c r="K65" s="81">
        <v>1</v>
      </c>
      <c r="L65" s="81">
        <v>1</v>
      </c>
      <c r="M65" s="81">
        <v>1</v>
      </c>
      <c r="N65" s="72">
        <f t="shared" si="5"/>
        <v>8</v>
      </c>
      <c r="O65" s="72">
        <f>Материалы!O53</f>
        <v>0</v>
      </c>
      <c r="P65" s="72">
        <f t="shared" si="6"/>
        <v>0</v>
      </c>
      <c r="Q65" s="74"/>
      <c r="R65" s="77" t="s">
        <v>28</v>
      </c>
    </row>
    <row r="66" spans="1:18" ht="33.75" customHeight="1" x14ac:dyDescent="0.25">
      <c r="A66" s="73"/>
      <c r="B66" s="68" t="s">
        <v>155</v>
      </c>
      <c r="C66" s="69" t="s">
        <v>81</v>
      </c>
      <c r="D66" s="69" t="s">
        <v>156</v>
      </c>
      <c r="E66" s="75" t="s">
        <v>30</v>
      </c>
      <c r="F66" s="81">
        <v>670</v>
      </c>
      <c r="G66" s="81">
        <v>553</v>
      </c>
      <c r="H66" s="81">
        <v>684</v>
      </c>
      <c r="I66" s="81">
        <v>430</v>
      </c>
      <c r="J66" s="81">
        <v>430</v>
      </c>
      <c r="K66" s="81">
        <v>684</v>
      </c>
      <c r="L66" s="81">
        <v>562</v>
      </c>
      <c r="M66" s="81">
        <v>502</v>
      </c>
      <c r="N66" s="72">
        <f t="shared" si="5"/>
        <v>4515</v>
      </c>
      <c r="O66" s="72">
        <f>Материалы!O54</f>
        <v>0</v>
      </c>
      <c r="P66" s="72">
        <f t="shared" si="6"/>
        <v>0</v>
      </c>
      <c r="Q66" s="74"/>
      <c r="R66" s="77" t="s">
        <v>28</v>
      </c>
    </row>
    <row r="67" spans="1:18" ht="33.75" customHeight="1" x14ac:dyDescent="0.25">
      <c r="A67" s="73"/>
      <c r="B67" s="68" t="s">
        <v>53</v>
      </c>
      <c r="C67" s="69" t="s">
        <v>81</v>
      </c>
      <c r="D67" s="69" t="s">
        <v>157</v>
      </c>
      <c r="E67" s="75" t="s">
        <v>30</v>
      </c>
      <c r="F67" s="81">
        <v>1</v>
      </c>
      <c r="G67" s="81">
        <v>1</v>
      </c>
      <c r="H67" s="81">
        <v>1</v>
      </c>
      <c r="I67" s="81">
        <v>1</v>
      </c>
      <c r="J67" s="81">
        <v>1</v>
      </c>
      <c r="K67" s="81">
        <v>1</v>
      </c>
      <c r="L67" s="81">
        <v>1</v>
      </c>
      <c r="M67" s="81">
        <v>1</v>
      </c>
      <c r="N67" s="72">
        <f t="shared" si="5"/>
        <v>8</v>
      </c>
      <c r="O67" s="72">
        <f>Материалы!O55</f>
        <v>0</v>
      </c>
      <c r="P67" s="72">
        <f t="shared" si="6"/>
        <v>0</v>
      </c>
      <c r="Q67" s="74"/>
      <c r="R67" s="77" t="s">
        <v>28</v>
      </c>
    </row>
    <row r="68" spans="1:18" ht="33.75" customHeight="1" x14ac:dyDescent="0.25">
      <c r="A68" s="73"/>
      <c r="B68" s="68" t="s">
        <v>53</v>
      </c>
      <c r="C68" s="69" t="s">
        <v>81</v>
      </c>
      <c r="D68" s="69" t="s">
        <v>40</v>
      </c>
      <c r="E68" s="75" t="s">
        <v>30</v>
      </c>
      <c r="F68" s="81">
        <v>3</v>
      </c>
      <c r="G68" s="81"/>
      <c r="H68" s="81">
        <v>4</v>
      </c>
      <c r="I68" s="81">
        <v>2</v>
      </c>
      <c r="J68" s="81">
        <v>2</v>
      </c>
      <c r="K68" s="81">
        <v>4</v>
      </c>
      <c r="L68" s="81"/>
      <c r="M68" s="81"/>
      <c r="N68" s="72">
        <f t="shared" si="5"/>
        <v>15</v>
      </c>
      <c r="O68" s="72">
        <f>Материалы!O56</f>
        <v>0</v>
      </c>
      <c r="P68" s="72">
        <f t="shared" si="6"/>
        <v>0</v>
      </c>
      <c r="Q68" s="74"/>
      <c r="R68" s="77" t="s">
        <v>28</v>
      </c>
    </row>
    <row r="69" spans="1:18" ht="33.75" customHeight="1" x14ac:dyDescent="0.25">
      <c r="A69" s="73"/>
      <c r="B69" s="68" t="s">
        <v>53</v>
      </c>
      <c r="C69" s="69" t="s">
        <v>81</v>
      </c>
      <c r="D69" s="69" t="s">
        <v>158</v>
      </c>
      <c r="E69" s="75" t="s">
        <v>30</v>
      </c>
      <c r="F69" s="81">
        <v>2</v>
      </c>
      <c r="G69" s="81"/>
      <c r="H69" s="81"/>
      <c r="I69" s="81"/>
      <c r="J69" s="81"/>
      <c r="K69" s="81">
        <v>9</v>
      </c>
      <c r="L69" s="81"/>
      <c r="M69" s="81"/>
      <c r="N69" s="72">
        <f t="shared" si="5"/>
        <v>11</v>
      </c>
      <c r="O69" s="72">
        <f>Материалы!O57</f>
        <v>0</v>
      </c>
      <c r="P69" s="72">
        <f t="shared" si="6"/>
        <v>0</v>
      </c>
      <c r="Q69" s="74"/>
      <c r="R69" s="77" t="s">
        <v>28</v>
      </c>
    </row>
    <row r="70" spans="1:18" ht="33.75" customHeight="1" x14ac:dyDescent="0.25">
      <c r="A70" s="73"/>
      <c r="B70" s="68" t="s">
        <v>35</v>
      </c>
      <c r="C70" s="69" t="s">
        <v>81</v>
      </c>
      <c r="D70" s="69" t="s">
        <v>36</v>
      </c>
      <c r="E70" s="75" t="s">
        <v>30</v>
      </c>
      <c r="F70" s="81">
        <v>2</v>
      </c>
      <c r="G70" s="81">
        <v>2</v>
      </c>
      <c r="H70" s="81">
        <v>2</v>
      </c>
      <c r="I70" s="81">
        <v>3</v>
      </c>
      <c r="J70" s="81">
        <v>2</v>
      </c>
      <c r="K70" s="81">
        <v>2</v>
      </c>
      <c r="L70" s="81">
        <v>2</v>
      </c>
      <c r="M70" s="81">
        <v>2</v>
      </c>
      <c r="N70" s="72">
        <f t="shared" si="5"/>
        <v>17</v>
      </c>
      <c r="O70" s="72">
        <f>Материалы!O58</f>
        <v>0</v>
      </c>
      <c r="P70" s="72">
        <f t="shared" si="6"/>
        <v>0</v>
      </c>
      <c r="Q70" s="74"/>
      <c r="R70" s="77" t="s">
        <v>28</v>
      </c>
    </row>
    <row r="71" spans="1:18" ht="31.5" x14ac:dyDescent="0.25">
      <c r="A71" s="73"/>
      <c r="B71" s="68" t="s">
        <v>169</v>
      </c>
      <c r="C71" s="69" t="s">
        <v>170</v>
      </c>
      <c r="D71" s="69" t="s">
        <v>171</v>
      </c>
      <c r="E71" s="75" t="s">
        <v>30</v>
      </c>
      <c r="F71" s="81">
        <v>46</v>
      </c>
      <c r="G71" s="75">
        <v>38</v>
      </c>
      <c r="H71" s="75">
        <v>47</v>
      </c>
      <c r="I71" s="75">
        <v>18</v>
      </c>
      <c r="J71" s="75">
        <v>18</v>
      </c>
      <c r="K71" s="75">
        <v>47</v>
      </c>
      <c r="L71" s="75">
        <v>38</v>
      </c>
      <c r="M71" s="75">
        <v>34</v>
      </c>
      <c r="N71" s="72">
        <f t="shared" si="5"/>
        <v>286</v>
      </c>
      <c r="O71" s="72">
        <f>Материалы!O59</f>
        <v>0</v>
      </c>
      <c r="P71" s="72">
        <f t="shared" ref="P71:P81" si="7">O71*N71</f>
        <v>0</v>
      </c>
      <c r="Q71" s="74"/>
      <c r="R71" s="77" t="s">
        <v>28</v>
      </c>
    </row>
    <row r="72" spans="1:18" s="1" customFormat="1" ht="31.5" x14ac:dyDescent="0.25">
      <c r="A72" s="85"/>
      <c r="B72" s="68" t="s">
        <v>172</v>
      </c>
      <c r="C72" s="69" t="s">
        <v>170</v>
      </c>
      <c r="D72" s="69"/>
      <c r="E72" s="75" t="s">
        <v>30</v>
      </c>
      <c r="F72" s="81">
        <v>49</v>
      </c>
      <c r="G72" s="75">
        <v>38</v>
      </c>
      <c r="H72" s="75">
        <v>51</v>
      </c>
      <c r="I72" s="75">
        <v>20</v>
      </c>
      <c r="J72" s="75">
        <v>20</v>
      </c>
      <c r="K72" s="75">
        <v>51</v>
      </c>
      <c r="L72" s="75">
        <v>38</v>
      </c>
      <c r="M72" s="75">
        <v>34</v>
      </c>
      <c r="N72" s="72">
        <f t="shared" ref="N72:N88" si="8">SUM(F72:M72)</f>
        <v>301</v>
      </c>
      <c r="O72" s="72">
        <f>Материалы!O60</f>
        <v>0</v>
      </c>
      <c r="P72" s="86">
        <f t="shared" si="7"/>
        <v>0</v>
      </c>
      <c r="Q72" s="87"/>
      <c r="R72" s="88" t="s">
        <v>28</v>
      </c>
    </row>
    <row r="73" spans="1:18" s="1" customFormat="1" x14ac:dyDescent="0.25">
      <c r="A73" s="85"/>
      <c r="B73" s="68" t="s">
        <v>173</v>
      </c>
      <c r="C73" s="69" t="s">
        <v>81</v>
      </c>
      <c r="D73" s="69" t="s">
        <v>174</v>
      </c>
      <c r="E73" s="75" t="s">
        <v>30</v>
      </c>
      <c r="F73" s="81">
        <v>193</v>
      </c>
      <c r="G73" s="75">
        <v>181</v>
      </c>
      <c r="H73" s="75">
        <v>221</v>
      </c>
      <c r="I73" s="75">
        <v>102</v>
      </c>
      <c r="J73" s="75">
        <v>102</v>
      </c>
      <c r="K73" s="75">
        <v>222</v>
      </c>
      <c r="L73" s="75">
        <v>179</v>
      </c>
      <c r="M73" s="75">
        <v>168</v>
      </c>
      <c r="N73" s="72">
        <f t="shared" si="8"/>
        <v>1368</v>
      </c>
      <c r="O73" s="72">
        <f>Материалы!O61</f>
        <v>0</v>
      </c>
      <c r="P73" s="86">
        <f t="shared" si="7"/>
        <v>0</v>
      </c>
      <c r="Q73" s="87"/>
      <c r="R73" s="88" t="s">
        <v>28</v>
      </c>
    </row>
    <row r="74" spans="1:18" x14ac:dyDescent="0.25">
      <c r="A74" s="73"/>
      <c r="B74" s="68" t="s">
        <v>175</v>
      </c>
      <c r="C74" s="69" t="s">
        <v>81</v>
      </c>
      <c r="D74" s="69" t="s">
        <v>176</v>
      </c>
      <c r="E74" s="75" t="s">
        <v>30</v>
      </c>
      <c r="F74" s="81">
        <v>3</v>
      </c>
      <c r="G74" s="81"/>
      <c r="H74" s="81">
        <v>4</v>
      </c>
      <c r="I74" s="81">
        <v>2</v>
      </c>
      <c r="J74" s="81">
        <v>2</v>
      </c>
      <c r="K74" s="81">
        <v>4</v>
      </c>
      <c r="L74" s="81"/>
      <c r="M74" s="81"/>
      <c r="N74" s="72">
        <f t="shared" si="8"/>
        <v>15</v>
      </c>
      <c r="O74" s="72">
        <f>Материалы!O62</f>
        <v>0</v>
      </c>
      <c r="P74" s="72">
        <f t="shared" si="7"/>
        <v>0</v>
      </c>
      <c r="Q74" s="74"/>
      <c r="R74" s="77" t="s">
        <v>28</v>
      </c>
    </row>
    <row r="75" spans="1:18" x14ac:dyDescent="0.25">
      <c r="A75" s="73"/>
      <c r="B75" s="68" t="s">
        <v>175</v>
      </c>
      <c r="C75" s="69" t="s">
        <v>81</v>
      </c>
      <c r="D75" s="69" t="s">
        <v>177</v>
      </c>
      <c r="E75" s="75" t="s">
        <v>30</v>
      </c>
      <c r="F75" s="81">
        <v>1</v>
      </c>
      <c r="G75" s="75"/>
      <c r="H75" s="75"/>
      <c r="I75" s="75"/>
      <c r="J75" s="75"/>
      <c r="K75" s="75"/>
      <c r="L75" s="75"/>
      <c r="M75" s="75"/>
      <c r="N75" s="72">
        <f t="shared" si="8"/>
        <v>1</v>
      </c>
      <c r="O75" s="72">
        <f>Материалы!O63</f>
        <v>0</v>
      </c>
      <c r="P75" s="72">
        <f t="shared" si="7"/>
        <v>0</v>
      </c>
      <c r="Q75" s="74"/>
      <c r="R75" s="77" t="s">
        <v>28</v>
      </c>
    </row>
    <row r="76" spans="1:18" x14ac:dyDescent="0.25">
      <c r="A76" s="73"/>
      <c r="B76" s="68" t="s">
        <v>175</v>
      </c>
      <c r="C76" s="69" t="s">
        <v>81</v>
      </c>
      <c r="D76" s="69" t="s">
        <v>178</v>
      </c>
      <c r="E76" s="75" t="s">
        <v>30</v>
      </c>
      <c r="F76" s="81"/>
      <c r="G76" s="75">
        <v>1</v>
      </c>
      <c r="H76" s="75"/>
      <c r="I76" s="75">
        <v>2</v>
      </c>
      <c r="J76" s="75">
        <v>1</v>
      </c>
      <c r="K76" s="75"/>
      <c r="L76" s="75">
        <v>1</v>
      </c>
      <c r="M76" s="75">
        <v>1</v>
      </c>
      <c r="N76" s="72">
        <f t="shared" si="8"/>
        <v>6</v>
      </c>
      <c r="O76" s="72">
        <f>Материалы!O64</f>
        <v>0</v>
      </c>
      <c r="P76" s="72">
        <f t="shared" si="7"/>
        <v>0</v>
      </c>
      <c r="Q76" s="74"/>
      <c r="R76" s="77" t="s">
        <v>28</v>
      </c>
    </row>
    <row r="77" spans="1:18" x14ac:dyDescent="0.25">
      <c r="A77" s="73"/>
      <c r="B77" s="68" t="s">
        <v>175</v>
      </c>
      <c r="C77" s="69" t="s">
        <v>81</v>
      </c>
      <c r="D77" s="69" t="s">
        <v>179</v>
      </c>
      <c r="E77" s="75" t="s">
        <v>30</v>
      </c>
      <c r="F77" s="81">
        <v>1</v>
      </c>
      <c r="G77" s="81"/>
      <c r="H77" s="81"/>
      <c r="I77" s="81"/>
      <c r="J77" s="81"/>
      <c r="K77" s="81"/>
      <c r="L77" s="81"/>
      <c r="M77" s="81"/>
      <c r="N77" s="72">
        <f t="shared" si="8"/>
        <v>1</v>
      </c>
      <c r="O77" s="72">
        <f>Материалы!O65</f>
        <v>0</v>
      </c>
      <c r="P77" s="72">
        <f t="shared" si="7"/>
        <v>0</v>
      </c>
      <c r="Q77" s="74"/>
      <c r="R77" s="77" t="s">
        <v>28</v>
      </c>
    </row>
    <row r="78" spans="1:18" x14ac:dyDescent="0.25">
      <c r="A78" s="73"/>
      <c r="B78" s="68" t="s">
        <v>175</v>
      </c>
      <c r="C78" s="69" t="s">
        <v>81</v>
      </c>
      <c r="D78" s="69" t="s">
        <v>180</v>
      </c>
      <c r="E78" s="75" t="s">
        <v>30</v>
      </c>
      <c r="F78" s="81"/>
      <c r="G78" s="75">
        <v>1</v>
      </c>
      <c r="H78" s="75">
        <v>2</v>
      </c>
      <c r="I78" s="75">
        <v>1</v>
      </c>
      <c r="J78" s="75">
        <v>1</v>
      </c>
      <c r="K78" s="75">
        <v>2</v>
      </c>
      <c r="L78" s="75">
        <v>1</v>
      </c>
      <c r="M78" s="75">
        <v>1</v>
      </c>
      <c r="N78" s="72">
        <f t="shared" si="8"/>
        <v>9</v>
      </c>
      <c r="O78" s="72">
        <f>Материалы!O66</f>
        <v>0</v>
      </c>
      <c r="P78" s="72">
        <f t="shared" si="7"/>
        <v>0</v>
      </c>
      <c r="Q78" s="74"/>
      <c r="R78" s="77" t="s">
        <v>28</v>
      </c>
    </row>
    <row r="79" spans="1:18" x14ac:dyDescent="0.25">
      <c r="A79" s="73"/>
      <c r="B79" s="68" t="s">
        <v>181</v>
      </c>
      <c r="C79" s="69"/>
      <c r="D79" s="69" t="s">
        <v>182</v>
      </c>
      <c r="E79" s="75" t="s">
        <v>30</v>
      </c>
      <c r="F79" s="81">
        <v>1</v>
      </c>
      <c r="G79" s="75">
        <v>1</v>
      </c>
      <c r="H79" s="75">
        <v>1</v>
      </c>
      <c r="I79" s="75">
        <v>1</v>
      </c>
      <c r="J79" s="75">
        <v>1</v>
      </c>
      <c r="K79" s="75">
        <v>1</v>
      </c>
      <c r="L79" s="75">
        <v>1</v>
      </c>
      <c r="M79" s="75">
        <v>1</v>
      </c>
      <c r="N79" s="72">
        <f t="shared" si="8"/>
        <v>8</v>
      </c>
      <c r="O79" s="72">
        <f>Материалы!O67</f>
        <v>0</v>
      </c>
      <c r="P79" s="72">
        <f t="shared" si="7"/>
        <v>0</v>
      </c>
      <c r="Q79" s="74"/>
      <c r="R79" s="77" t="s">
        <v>28</v>
      </c>
    </row>
    <row r="80" spans="1:18" x14ac:dyDescent="0.25">
      <c r="A80" s="73"/>
      <c r="B80" s="68" t="s">
        <v>183</v>
      </c>
      <c r="C80" s="69" t="s">
        <v>81</v>
      </c>
      <c r="D80" s="89" t="s">
        <v>184</v>
      </c>
      <c r="E80" s="75" t="s">
        <v>30</v>
      </c>
      <c r="F80" s="81">
        <v>1</v>
      </c>
      <c r="G80" s="75">
        <v>1</v>
      </c>
      <c r="H80" s="75">
        <v>1</v>
      </c>
      <c r="I80" s="75">
        <v>1</v>
      </c>
      <c r="J80" s="75">
        <v>1</v>
      </c>
      <c r="K80" s="75">
        <v>1</v>
      </c>
      <c r="L80" s="75">
        <v>1</v>
      </c>
      <c r="M80" s="75">
        <v>1</v>
      </c>
      <c r="N80" s="72">
        <f t="shared" si="8"/>
        <v>8</v>
      </c>
      <c r="O80" s="72">
        <f>Материалы!O68</f>
        <v>0</v>
      </c>
      <c r="P80" s="72">
        <f t="shared" si="7"/>
        <v>0</v>
      </c>
      <c r="Q80" s="74"/>
      <c r="R80" s="77" t="s">
        <v>28</v>
      </c>
    </row>
    <row r="81" spans="1:18" x14ac:dyDescent="0.25">
      <c r="A81" s="73"/>
      <c r="B81" s="68" t="s">
        <v>185</v>
      </c>
      <c r="C81" s="69" t="s">
        <v>81</v>
      </c>
      <c r="D81" s="69" t="s">
        <v>37</v>
      </c>
      <c r="E81" s="75" t="s">
        <v>30</v>
      </c>
      <c r="F81" s="81">
        <v>1</v>
      </c>
      <c r="G81" s="75">
        <v>1</v>
      </c>
      <c r="H81" s="75">
        <v>1</v>
      </c>
      <c r="I81" s="75">
        <v>1</v>
      </c>
      <c r="J81" s="75">
        <v>1</v>
      </c>
      <c r="K81" s="75">
        <v>1</v>
      </c>
      <c r="L81" s="75">
        <v>1</v>
      </c>
      <c r="M81" s="75">
        <v>1</v>
      </c>
      <c r="N81" s="72">
        <f t="shared" si="8"/>
        <v>8</v>
      </c>
      <c r="O81" s="72">
        <f>Материалы!O69</f>
        <v>0</v>
      </c>
      <c r="P81" s="72">
        <f t="shared" si="7"/>
        <v>0</v>
      </c>
      <c r="Q81" s="74"/>
      <c r="R81" s="77" t="s">
        <v>28</v>
      </c>
    </row>
    <row r="82" spans="1:18" x14ac:dyDescent="0.25">
      <c r="A82" s="73"/>
      <c r="B82" s="68" t="s">
        <v>186</v>
      </c>
      <c r="C82" s="69" t="s">
        <v>81</v>
      </c>
      <c r="D82" s="69" t="s">
        <v>187</v>
      </c>
      <c r="E82" s="75" t="s">
        <v>30</v>
      </c>
      <c r="F82" s="81"/>
      <c r="G82" s="81"/>
      <c r="H82" s="81">
        <v>1</v>
      </c>
      <c r="I82" s="81"/>
      <c r="J82" s="81"/>
      <c r="K82" s="81">
        <v>1</v>
      </c>
      <c r="L82" s="81"/>
      <c r="M82" s="81"/>
      <c r="N82" s="72">
        <f t="shared" si="8"/>
        <v>2</v>
      </c>
      <c r="O82" s="72">
        <f>Материалы!O70</f>
        <v>0</v>
      </c>
      <c r="P82" s="72">
        <f>O82*N82</f>
        <v>0</v>
      </c>
      <c r="Q82" s="74"/>
      <c r="R82" s="77" t="s">
        <v>28</v>
      </c>
    </row>
    <row r="83" spans="1:18" ht="31.5" x14ac:dyDescent="0.25">
      <c r="A83" s="73"/>
      <c r="B83" s="68" t="s">
        <v>188</v>
      </c>
      <c r="C83" s="69" t="s">
        <v>81</v>
      </c>
      <c r="D83" s="69" t="s">
        <v>189</v>
      </c>
      <c r="E83" s="75" t="s">
        <v>30</v>
      </c>
      <c r="F83" s="81">
        <v>8</v>
      </c>
      <c r="G83" s="81"/>
      <c r="H83" s="81">
        <v>6</v>
      </c>
      <c r="I83" s="81">
        <v>4</v>
      </c>
      <c r="J83" s="81">
        <v>4</v>
      </c>
      <c r="K83" s="81">
        <v>7</v>
      </c>
      <c r="L83" s="81"/>
      <c r="M83" s="81"/>
      <c r="N83" s="72">
        <f t="shared" si="8"/>
        <v>29</v>
      </c>
      <c r="O83" s="72">
        <f>Материалы!O71</f>
        <v>0</v>
      </c>
      <c r="P83" s="72">
        <f t="shared" ref="P83:P85" si="9">O83*N83</f>
        <v>0</v>
      </c>
      <c r="Q83" s="74"/>
      <c r="R83" s="77" t="s">
        <v>28</v>
      </c>
    </row>
    <row r="84" spans="1:18" ht="31.5" x14ac:dyDescent="0.25">
      <c r="A84" s="73"/>
      <c r="B84" s="68" t="s">
        <v>188</v>
      </c>
      <c r="C84" s="69" t="s">
        <v>81</v>
      </c>
      <c r="D84" s="69" t="s">
        <v>38</v>
      </c>
      <c r="E84" s="75" t="s">
        <v>30</v>
      </c>
      <c r="F84" s="81">
        <v>160</v>
      </c>
      <c r="G84" s="81">
        <v>133</v>
      </c>
      <c r="H84" s="81">
        <v>166</v>
      </c>
      <c r="I84" s="81">
        <v>134</v>
      </c>
      <c r="J84" s="81">
        <v>134</v>
      </c>
      <c r="K84" s="81">
        <v>191</v>
      </c>
      <c r="L84" s="81">
        <v>132</v>
      </c>
      <c r="M84" s="81">
        <v>119</v>
      </c>
      <c r="N84" s="72">
        <f t="shared" si="8"/>
        <v>1169</v>
      </c>
      <c r="O84" s="72">
        <f>Материалы!O72</f>
        <v>0</v>
      </c>
      <c r="P84" s="72">
        <f t="shared" si="9"/>
        <v>0</v>
      </c>
      <c r="Q84" s="74"/>
      <c r="R84" s="77" t="s">
        <v>28</v>
      </c>
    </row>
    <row r="85" spans="1:18" x14ac:dyDescent="0.25">
      <c r="A85" s="73"/>
      <c r="B85" s="68" t="s">
        <v>190</v>
      </c>
      <c r="C85" s="69" t="s">
        <v>81</v>
      </c>
      <c r="D85" s="69" t="s">
        <v>191</v>
      </c>
      <c r="E85" s="75" t="s">
        <v>30</v>
      </c>
      <c r="F85" s="81">
        <v>1</v>
      </c>
      <c r="G85" s="75">
        <v>1</v>
      </c>
      <c r="H85" s="75">
        <v>1</v>
      </c>
      <c r="I85" s="75">
        <v>1</v>
      </c>
      <c r="J85" s="75">
        <v>1</v>
      </c>
      <c r="K85" s="75">
        <v>1</v>
      </c>
      <c r="L85" s="75">
        <v>1</v>
      </c>
      <c r="M85" s="75">
        <v>1</v>
      </c>
      <c r="N85" s="72">
        <f t="shared" si="8"/>
        <v>8</v>
      </c>
      <c r="O85" s="72">
        <f>Материалы!O73</f>
        <v>0</v>
      </c>
      <c r="P85" s="72">
        <f t="shared" si="9"/>
        <v>0</v>
      </c>
      <c r="Q85" s="74"/>
      <c r="R85" s="77" t="s">
        <v>28</v>
      </c>
    </row>
    <row r="86" spans="1:18" x14ac:dyDescent="0.25">
      <c r="A86" s="73"/>
      <c r="B86" s="68" t="s">
        <v>192</v>
      </c>
      <c r="C86" s="69" t="s">
        <v>81</v>
      </c>
      <c r="D86" s="69" t="s">
        <v>193</v>
      </c>
      <c r="E86" s="75" t="s">
        <v>30</v>
      </c>
      <c r="F86" s="81">
        <v>8</v>
      </c>
      <c r="G86" s="81">
        <v>6</v>
      </c>
      <c r="H86" s="81">
        <v>12</v>
      </c>
      <c r="I86" s="81">
        <v>8</v>
      </c>
      <c r="J86" s="81">
        <v>8</v>
      </c>
      <c r="K86" s="81">
        <v>12</v>
      </c>
      <c r="L86" s="81">
        <v>6</v>
      </c>
      <c r="M86" s="81">
        <v>3</v>
      </c>
      <c r="N86" s="72">
        <f t="shared" si="8"/>
        <v>63</v>
      </c>
      <c r="O86" s="72">
        <f>Материалы!O74</f>
        <v>0</v>
      </c>
      <c r="P86" s="72">
        <f>O86*N86</f>
        <v>0</v>
      </c>
      <c r="Q86" s="74"/>
      <c r="R86" s="77" t="s">
        <v>28</v>
      </c>
    </row>
    <row r="87" spans="1:18" x14ac:dyDescent="0.25">
      <c r="A87" s="73"/>
      <c r="B87" s="68" t="s">
        <v>194</v>
      </c>
      <c r="C87" s="69" t="s">
        <v>81</v>
      </c>
      <c r="D87" s="69" t="s">
        <v>195</v>
      </c>
      <c r="E87" s="75" t="s">
        <v>30</v>
      </c>
      <c r="F87" s="81">
        <v>52</v>
      </c>
      <c r="G87" s="81">
        <v>40</v>
      </c>
      <c r="H87" s="81">
        <v>55</v>
      </c>
      <c r="I87" s="81">
        <v>42</v>
      </c>
      <c r="J87" s="81">
        <v>42</v>
      </c>
      <c r="K87" s="81">
        <v>56</v>
      </c>
      <c r="L87" s="81">
        <v>40</v>
      </c>
      <c r="M87" s="81">
        <v>38</v>
      </c>
      <c r="N87" s="72">
        <f t="shared" si="8"/>
        <v>365</v>
      </c>
      <c r="O87" s="72">
        <f>Материалы!O75</f>
        <v>0</v>
      </c>
      <c r="P87" s="72">
        <f t="shared" ref="P87:P94" si="10">O87*N87</f>
        <v>0</v>
      </c>
      <c r="Q87" s="90"/>
      <c r="R87" s="77" t="s">
        <v>28</v>
      </c>
    </row>
    <row r="88" spans="1:18" x14ac:dyDescent="0.25">
      <c r="A88" s="73"/>
      <c r="B88" s="68" t="s">
        <v>196</v>
      </c>
      <c r="C88" s="69" t="s">
        <v>81</v>
      </c>
      <c r="D88" s="69" t="s">
        <v>195</v>
      </c>
      <c r="E88" s="75" t="s">
        <v>30</v>
      </c>
      <c r="F88" s="81">
        <v>23</v>
      </c>
      <c r="G88" s="81">
        <v>19</v>
      </c>
      <c r="H88" s="81">
        <v>24</v>
      </c>
      <c r="I88" s="81">
        <v>18</v>
      </c>
      <c r="J88" s="81">
        <v>18</v>
      </c>
      <c r="K88" s="81">
        <v>24</v>
      </c>
      <c r="L88" s="81">
        <v>19</v>
      </c>
      <c r="M88" s="81">
        <v>18</v>
      </c>
      <c r="N88" s="72">
        <f t="shared" si="8"/>
        <v>163</v>
      </c>
      <c r="O88" s="72">
        <f>Материалы!O76</f>
        <v>0</v>
      </c>
      <c r="P88" s="72">
        <f t="shared" si="10"/>
        <v>0</v>
      </c>
      <c r="Q88" s="90"/>
      <c r="R88" s="77" t="s">
        <v>28</v>
      </c>
    </row>
    <row r="89" spans="1:18" ht="31.5" x14ac:dyDescent="0.25">
      <c r="A89" s="67"/>
      <c r="B89" s="68" t="s">
        <v>57</v>
      </c>
      <c r="C89" s="69" t="s">
        <v>81</v>
      </c>
      <c r="D89" s="69" t="s">
        <v>197</v>
      </c>
      <c r="E89" s="75" t="s">
        <v>30</v>
      </c>
      <c r="F89" s="81">
        <v>3</v>
      </c>
      <c r="G89" s="81">
        <v>3</v>
      </c>
      <c r="H89" s="81">
        <v>4</v>
      </c>
      <c r="I89" s="81">
        <v>4</v>
      </c>
      <c r="J89" s="81">
        <v>3</v>
      </c>
      <c r="K89" s="81">
        <v>4</v>
      </c>
      <c r="L89" s="81">
        <v>3</v>
      </c>
      <c r="M89" s="81">
        <v>3</v>
      </c>
      <c r="N89" s="72">
        <f t="shared" ref="N89:N95" si="11">SUM(F89:M89)</f>
        <v>27</v>
      </c>
      <c r="O89" s="72">
        <f>Материалы!O77</f>
        <v>0</v>
      </c>
      <c r="P89" s="72">
        <f t="shared" si="10"/>
        <v>0</v>
      </c>
      <c r="Q89" s="69"/>
      <c r="R89" s="77" t="s">
        <v>28</v>
      </c>
    </row>
    <row r="90" spans="1:18" ht="31.5" x14ac:dyDescent="0.25">
      <c r="A90" s="73"/>
      <c r="B90" s="68" t="s">
        <v>198</v>
      </c>
      <c r="C90" s="69"/>
      <c r="D90" s="69">
        <v>1</v>
      </c>
      <c r="E90" s="75" t="s">
        <v>30</v>
      </c>
      <c r="F90" s="81">
        <v>1</v>
      </c>
      <c r="G90" s="81">
        <v>1</v>
      </c>
      <c r="H90" s="81">
        <v>1</v>
      </c>
      <c r="I90" s="81">
        <v>1</v>
      </c>
      <c r="J90" s="81">
        <v>1</v>
      </c>
      <c r="K90" s="81">
        <v>1</v>
      </c>
      <c r="L90" s="81">
        <v>1</v>
      </c>
      <c r="M90" s="81">
        <v>1</v>
      </c>
      <c r="N90" s="72">
        <f t="shared" si="11"/>
        <v>8</v>
      </c>
      <c r="O90" s="72">
        <f>Материалы!O78</f>
        <v>0</v>
      </c>
      <c r="P90" s="72">
        <f t="shared" si="10"/>
        <v>0</v>
      </c>
      <c r="Q90" s="69"/>
      <c r="R90" s="77" t="s">
        <v>28</v>
      </c>
    </row>
    <row r="91" spans="1:18" x14ac:dyDescent="0.25">
      <c r="A91" s="73"/>
      <c r="B91" s="68" t="s">
        <v>199</v>
      </c>
      <c r="C91" s="69" t="s">
        <v>81</v>
      </c>
      <c r="D91" s="69" t="s">
        <v>200</v>
      </c>
      <c r="E91" s="75" t="s">
        <v>30</v>
      </c>
      <c r="F91" s="81">
        <v>7</v>
      </c>
      <c r="G91" s="81">
        <v>6</v>
      </c>
      <c r="H91" s="81">
        <v>7</v>
      </c>
      <c r="I91" s="81">
        <v>6</v>
      </c>
      <c r="J91" s="81">
        <v>6</v>
      </c>
      <c r="K91" s="81">
        <v>7</v>
      </c>
      <c r="L91" s="81">
        <v>6</v>
      </c>
      <c r="M91" s="81">
        <v>6</v>
      </c>
      <c r="N91" s="72">
        <f t="shared" si="11"/>
        <v>51</v>
      </c>
      <c r="O91" s="72">
        <f>Материалы!O79</f>
        <v>0</v>
      </c>
      <c r="P91" s="72">
        <f t="shared" si="10"/>
        <v>0</v>
      </c>
      <c r="Q91" s="69"/>
      <c r="R91" s="77" t="s">
        <v>28</v>
      </c>
    </row>
    <row r="92" spans="1:18" x14ac:dyDescent="0.25">
      <c r="A92" s="73"/>
      <c r="B92" s="68" t="s">
        <v>201</v>
      </c>
      <c r="C92" s="69" t="s">
        <v>81</v>
      </c>
      <c r="D92" s="69" t="s">
        <v>202</v>
      </c>
      <c r="E92" s="75" t="s">
        <v>30</v>
      </c>
      <c r="F92" s="81">
        <v>4</v>
      </c>
      <c r="G92" s="81">
        <v>1</v>
      </c>
      <c r="H92" s="81">
        <v>5</v>
      </c>
      <c r="I92" s="81">
        <v>3</v>
      </c>
      <c r="J92" s="81">
        <v>3</v>
      </c>
      <c r="K92" s="81">
        <v>5</v>
      </c>
      <c r="L92" s="81">
        <v>1</v>
      </c>
      <c r="M92" s="81">
        <v>1</v>
      </c>
      <c r="N92" s="72">
        <f t="shared" si="11"/>
        <v>23</v>
      </c>
      <c r="O92" s="72">
        <f>Материалы!O80</f>
        <v>0</v>
      </c>
      <c r="P92" s="72">
        <f t="shared" si="10"/>
        <v>0</v>
      </c>
      <c r="Q92" s="69"/>
      <c r="R92" s="77" t="s">
        <v>28</v>
      </c>
    </row>
    <row r="93" spans="1:18" x14ac:dyDescent="0.25">
      <c r="A93" s="67"/>
      <c r="B93" s="68" t="s">
        <v>203</v>
      </c>
      <c r="C93" s="69" t="s">
        <v>204</v>
      </c>
      <c r="D93" s="69" t="s">
        <v>205</v>
      </c>
      <c r="E93" s="75" t="s">
        <v>30</v>
      </c>
      <c r="F93" s="81">
        <v>1</v>
      </c>
      <c r="G93" s="81">
        <v>1</v>
      </c>
      <c r="H93" s="81">
        <v>1</v>
      </c>
      <c r="I93" s="81">
        <v>1</v>
      </c>
      <c r="J93" s="81">
        <v>1</v>
      </c>
      <c r="K93" s="81">
        <v>3</v>
      </c>
      <c r="L93" s="81">
        <v>1</v>
      </c>
      <c r="M93" s="81">
        <v>1</v>
      </c>
      <c r="N93" s="72">
        <f t="shared" si="11"/>
        <v>10</v>
      </c>
      <c r="O93" s="72">
        <f>Материалы!O81</f>
        <v>0</v>
      </c>
      <c r="P93" s="72">
        <f t="shared" si="10"/>
        <v>0</v>
      </c>
      <c r="Q93" s="91"/>
      <c r="R93" s="77" t="s">
        <v>28</v>
      </c>
    </row>
    <row r="94" spans="1:18" ht="31.5" x14ac:dyDescent="0.25">
      <c r="A94" s="73"/>
      <c r="B94" s="68" t="s">
        <v>206</v>
      </c>
      <c r="C94" s="69" t="s">
        <v>81</v>
      </c>
      <c r="D94" s="69" t="s">
        <v>207</v>
      </c>
      <c r="E94" s="75" t="s">
        <v>30</v>
      </c>
      <c r="F94" s="81">
        <v>6</v>
      </c>
      <c r="G94" s="81">
        <v>5</v>
      </c>
      <c r="H94" s="81">
        <v>6</v>
      </c>
      <c r="I94" s="81">
        <v>5</v>
      </c>
      <c r="J94" s="81">
        <v>5</v>
      </c>
      <c r="K94" s="81">
        <v>6</v>
      </c>
      <c r="L94" s="81">
        <v>5</v>
      </c>
      <c r="M94" s="81">
        <v>6</v>
      </c>
      <c r="N94" s="72">
        <f t="shared" si="11"/>
        <v>44</v>
      </c>
      <c r="O94" s="72">
        <f>Материалы!O82</f>
        <v>0</v>
      </c>
      <c r="P94" s="72">
        <f t="shared" si="10"/>
        <v>0</v>
      </c>
      <c r="Q94" s="91"/>
      <c r="R94" s="77" t="s">
        <v>28</v>
      </c>
    </row>
    <row r="95" spans="1:18" x14ac:dyDescent="0.25">
      <c r="A95" s="73"/>
      <c r="B95" s="68" t="s">
        <v>65</v>
      </c>
      <c r="C95" s="69" t="s">
        <v>81</v>
      </c>
      <c r="D95" s="69" t="s">
        <v>82</v>
      </c>
      <c r="E95" s="75" t="s">
        <v>30</v>
      </c>
      <c r="F95" s="81"/>
      <c r="G95" s="81"/>
      <c r="H95" s="81"/>
      <c r="I95" s="81"/>
      <c r="J95" s="81"/>
      <c r="K95" s="81">
        <v>2</v>
      </c>
      <c r="L95" s="81"/>
      <c r="M95" s="81"/>
      <c r="N95" s="72">
        <f t="shared" si="11"/>
        <v>2</v>
      </c>
      <c r="O95" s="72">
        <f>Материалы!O83</f>
        <v>0</v>
      </c>
      <c r="P95" s="72">
        <f>O95*N95</f>
        <v>0</v>
      </c>
      <c r="Q95" s="74"/>
      <c r="R95" s="77" t="s">
        <v>28</v>
      </c>
    </row>
    <row r="96" spans="1:18" x14ac:dyDescent="0.25">
      <c r="A96" s="73"/>
      <c r="B96" s="68" t="s">
        <v>83</v>
      </c>
      <c r="C96" s="69" t="s">
        <v>81</v>
      </c>
      <c r="D96" s="69" t="s">
        <v>84</v>
      </c>
      <c r="E96" s="75" t="s">
        <v>30</v>
      </c>
      <c r="F96" s="81"/>
      <c r="G96" s="81"/>
      <c r="H96" s="81"/>
      <c r="I96" s="81"/>
      <c r="J96" s="81">
        <v>1</v>
      </c>
      <c r="K96" s="81"/>
      <c r="L96" s="81"/>
      <c r="M96" s="81"/>
      <c r="N96" s="72">
        <v>1</v>
      </c>
      <c r="O96" s="72">
        <f>Материалы!O84</f>
        <v>0</v>
      </c>
      <c r="P96" s="72">
        <f t="shared" ref="P96:P132" si="12">O96*N96</f>
        <v>0</v>
      </c>
      <c r="Q96" s="69" t="s">
        <v>85</v>
      </c>
      <c r="R96" s="77" t="s">
        <v>28</v>
      </c>
    </row>
    <row r="97" spans="1:18" x14ac:dyDescent="0.25">
      <c r="A97" s="73"/>
      <c r="B97" s="68" t="s">
        <v>83</v>
      </c>
      <c r="C97" s="69" t="s">
        <v>81</v>
      </c>
      <c r="D97" s="69" t="s">
        <v>84</v>
      </c>
      <c r="E97" s="75" t="s">
        <v>30</v>
      </c>
      <c r="F97" s="81"/>
      <c r="G97" s="81"/>
      <c r="H97" s="81"/>
      <c r="I97" s="81"/>
      <c r="J97" s="81"/>
      <c r="K97" s="81"/>
      <c r="L97" s="81">
        <v>1</v>
      </c>
      <c r="M97" s="81"/>
      <c r="N97" s="72">
        <v>1</v>
      </c>
      <c r="O97" s="72">
        <f>Материалы!O85</f>
        <v>0</v>
      </c>
      <c r="P97" s="72">
        <f t="shared" si="12"/>
        <v>0</v>
      </c>
      <c r="Q97" s="69" t="s">
        <v>86</v>
      </c>
      <c r="R97" s="77" t="s">
        <v>28</v>
      </c>
    </row>
    <row r="98" spans="1:18" x14ac:dyDescent="0.25">
      <c r="A98" s="73"/>
      <c r="B98" s="68" t="s">
        <v>83</v>
      </c>
      <c r="C98" s="69" t="s">
        <v>81</v>
      </c>
      <c r="D98" s="69" t="s">
        <v>84</v>
      </c>
      <c r="E98" s="75" t="s">
        <v>30</v>
      </c>
      <c r="F98" s="81"/>
      <c r="G98" s="81"/>
      <c r="H98" s="81"/>
      <c r="I98" s="81"/>
      <c r="J98" s="81"/>
      <c r="K98" s="81"/>
      <c r="L98" s="81"/>
      <c r="M98" s="81"/>
      <c r="N98" s="72">
        <v>1</v>
      </c>
      <c r="O98" s="72">
        <f>Материалы!O86</f>
        <v>0</v>
      </c>
      <c r="P98" s="72">
        <f t="shared" si="12"/>
        <v>0</v>
      </c>
      <c r="Q98" s="69" t="s">
        <v>87</v>
      </c>
      <c r="R98" s="77" t="s">
        <v>28</v>
      </c>
    </row>
    <row r="99" spans="1:18" x14ac:dyDescent="0.25">
      <c r="A99" s="73"/>
      <c r="B99" s="68" t="s">
        <v>83</v>
      </c>
      <c r="C99" s="69" t="s">
        <v>81</v>
      </c>
      <c r="D99" s="69" t="s">
        <v>84</v>
      </c>
      <c r="E99" s="75" t="s">
        <v>30</v>
      </c>
      <c r="F99" s="81"/>
      <c r="G99" s="81"/>
      <c r="H99" s="81"/>
      <c r="I99" s="81"/>
      <c r="J99" s="81"/>
      <c r="K99" s="81"/>
      <c r="L99" s="81"/>
      <c r="M99" s="81"/>
      <c r="N99" s="72">
        <v>1</v>
      </c>
      <c r="O99" s="72">
        <f>Материалы!O87</f>
        <v>0</v>
      </c>
      <c r="P99" s="72">
        <f t="shared" si="12"/>
        <v>0</v>
      </c>
      <c r="Q99" s="69" t="s">
        <v>88</v>
      </c>
      <c r="R99" s="77" t="s">
        <v>28</v>
      </c>
    </row>
    <row r="100" spans="1:18" x14ac:dyDescent="0.25">
      <c r="A100" s="73"/>
      <c r="B100" s="68" t="s">
        <v>83</v>
      </c>
      <c r="C100" s="69" t="s">
        <v>81</v>
      </c>
      <c r="D100" s="69" t="s">
        <v>84</v>
      </c>
      <c r="E100" s="75" t="s">
        <v>30</v>
      </c>
      <c r="F100" s="81">
        <v>2</v>
      </c>
      <c r="G100" s="81"/>
      <c r="H100" s="81"/>
      <c r="I100" s="81"/>
      <c r="J100" s="81"/>
      <c r="K100" s="81"/>
      <c r="L100" s="81"/>
      <c r="M100" s="81"/>
      <c r="N100" s="72">
        <v>2</v>
      </c>
      <c r="O100" s="72">
        <f>Материалы!O88</f>
        <v>0</v>
      </c>
      <c r="P100" s="72">
        <f t="shared" si="12"/>
        <v>0</v>
      </c>
      <c r="Q100" s="69" t="s">
        <v>89</v>
      </c>
      <c r="R100" s="77" t="s">
        <v>28</v>
      </c>
    </row>
    <row r="101" spans="1:18" x14ac:dyDescent="0.25">
      <c r="A101" s="73"/>
      <c r="B101" s="68" t="s">
        <v>83</v>
      </c>
      <c r="C101" s="69" t="s">
        <v>81</v>
      </c>
      <c r="D101" s="69" t="s">
        <v>84</v>
      </c>
      <c r="E101" s="75" t="s">
        <v>30</v>
      </c>
      <c r="F101" s="81"/>
      <c r="G101" s="81">
        <v>2</v>
      </c>
      <c r="H101" s="81"/>
      <c r="I101" s="81"/>
      <c r="J101" s="81"/>
      <c r="K101" s="81"/>
      <c r="L101" s="81"/>
      <c r="M101" s="81"/>
      <c r="N101" s="72">
        <v>2</v>
      </c>
      <c r="O101" s="72">
        <f>Материалы!O89</f>
        <v>0</v>
      </c>
      <c r="P101" s="72">
        <f t="shared" si="12"/>
        <v>0</v>
      </c>
      <c r="Q101" s="69" t="s">
        <v>90</v>
      </c>
      <c r="R101" s="77" t="s">
        <v>28</v>
      </c>
    </row>
    <row r="102" spans="1:18" x14ac:dyDescent="0.25">
      <c r="A102" s="73"/>
      <c r="B102" s="68" t="s">
        <v>83</v>
      </c>
      <c r="C102" s="69" t="s">
        <v>81</v>
      </c>
      <c r="D102" s="69" t="s">
        <v>84</v>
      </c>
      <c r="E102" s="75" t="s">
        <v>30</v>
      </c>
      <c r="F102" s="81"/>
      <c r="G102" s="81"/>
      <c r="H102" s="81">
        <v>2</v>
      </c>
      <c r="I102" s="81"/>
      <c r="J102" s="81"/>
      <c r="K102" s="81"/>
      <c r="L102" s="81"/>
      <c r="M102" s="81"/>
      <c r="N102" s="72">
        <v>2</v>
      </c>
      <c r="O102" s="72">
        <f>Материалы!O90</f>
        <v>0</v>
      </c>
      <c r="P102" s="72">
        <f t="shared" si="12"/>
        <v>0</v>
      </c>
      <c r="Q102" s="69" t="s">
        <v>91</v>
      </c>
      <c r="R102" s="77" t="s">
        <v>28</v>
      </c>
    </row>
    <row r="103" spans="1:18" x14ac:dyDescent="0.25">
      <c r="A103" s="67"/>
      <c r="B103" s="68" t="s">
        <v>83</v>
      </c>
      <c r="C103" s="69" t="s">
        <v>81</v>
      </c>
      <c r="D103" s="69" t="s">
        <v>84</v>
      </c>
      <c r="E103" s="75" t="s">
        <v>30</v>
      </c>
      <c r="F103" s="81"/>
      <c r="G103" s="81"/>
      <c r="H103" s="81"/>
      <c r="I103" s="81">
        <v>2</v>
      </c>
      <c r="J103" s="81"/>
      <c r="K103" s="81"/>
      <c r="L103" s="81"/>
      <c r="M103" s="81"/>
      <c r="N103" s="72">
        <v>2</v>
      </c>
      <c r="O103" s="72">
        <f>Материалы!O91</f>
        <v>0</v>
      </c>
      <c r="P103" s="72">
        <f t="shared" si="12"/>
        <v>0</v>
      </c>
      <c r="Q103" s="69" t="s">
        <v>92</v>
      </c>
      <c r="R103" s="77" t="s">
        <v>28</v>
      </c>
    </row>
    <row r="104" spans="1:18" x14ac:dyDescent="0.25">
      <c r="A104" s="67"/>
      <c r="B104" s="68" t="s">
        <v>83</v>
      </c>
      <c r="C104" s="69" t="s">
        <v>81</v>
      </c>
      <c r="D104" s="69" t="s">
        <v>84</v>
      </c>
      <c r="E104" s="75" t="s">
        <v>30</v>
      </c>
      <c r="F104" s="81"/>
      <c r="G104" s="81"/>
      <c r="H104" s="81"/>
      <c r="I104" s="81"/>
      <c r="J104" s="81">
        <v>2</v>
      </c>
      <c r="K104" s="81"/>
      <c r="L104" s="81"/>
      <c r="M104" s="81"/>
      <c r="N104" s="72">
        <v>2</v>
      </c>
      <c r="O104" s="72">
        <f>Материалы!O92</f>
        <v>0</v>
      </c>
      <c r="P104" s="72">
        <f t="shared" si="12"/>
        <v>0</v>
      </c>
      <c r="Q104" s="69" t="s">
        <v>93</v>
      </c>
      <c r="R104" s="77" t="s">
        <v>28</v>
      </c>
    </row>
    <row r="105" spans="1:18" x14ac:dyDescent="0.25">
      <c r="A105" s="73"/>
      <c r="B105" s="68" t="s">
        <v>83</v>
      </c>
      <c r="C105" s="69" t="s">
        <v>81</v>
      </c>
      <c r="D105" s="69" t="s">
        <v>84</v>
      </c>
      <c r="E105" s="75" t="s">
        <v>30</v>
      </c>
      <c r="F105" s="81"/>
      <c r="G105" s="81"/>
      <c r="H105" s="81"/>
      <c r="I105" s="81"/>
      <c r="J105" s="81"/>
      <c r="K105" s="81">
        <v>1</v>
      </c>
      <c r="L105" s="81"/>
      <c r="M105" s="81"/>
      <c r="N105" s="72">
        <v>1</v>
      </c>
      <c r="O105" s="72">
        <f>Материалы!O93</f>
        <v>0</v>
      </c>
      <c r="P105" s="72">
        <f t="shared" si="12"/>
        <v>0</v>
      </c>
      <c r="Q105" s="69" t="s">
        <v>94</v>
      </c>
      <c r="R105" s="77" t="s">
        <v>28</v>
      </c>
    </row>
    <row r="106" spans="1:18" x14ac:dyDescent="0.25">
      <c r="A106" s="73"/>
      <c r="B106" s="68" t="s">
        <v>83</v>
      </c>
      <c r="C106" s="69" t="s">
        <v>81</v>
      </c>
      <c r="D106" s="69" t="s">
        <v>84</v>
      </c>
      <c r="E106" s="75" t="s">
        <v>30</v>
      </c>
      <c r="F106" s="81"/>
      <c r="G106" s="81"/>
      <c r="H106" s="81"/>
      <c r="I106" s="81"/>
      <c r="J106" s="81"/>
      <c r="K106" s="81"/>
      <c r="L106" s="81">
        <v>2</v>
      </c>
      <c r="M106" s="81"/>
      <c r="N106" s="72">
        <v>2</v>
      </c>
      <c r="O106" s="72">
        <f>Материалы!O94</f>
        <v>0</v>
      </c>
      <c r="P106" s="72">
        <f t="shared" si="12"/>
        <v>0</v>
      </c>
      <c r="Q106" s="69" t="s">
        <v>95</v>
      </c>
      <c r="R106" s="77" t="s">
        <v>28</v>
      </c>
    </row>
    <row r="107" spans="1:18" x14ac:dyDescent="0.25">
      <c r="A107" s="73"/>
      <c r="B107" s="68" t="s">
        <v>83</v>
      </c>
      <c r="C107" s="69" t="s">
        <v>81</v>
      </c>
      <c r="D107" s="69" t="s">
        <v>84</v>
      </c>
      <c r="E107" s="75" t="s">
        <v>30</v>
      </c>
      <c r="F107" s="81"/>
      <c r="G107" s="81"/>
      <c r="H107" s="81"/>
      <c r="I107" s="81"/>
      <c r="J107" s="81"/>
      <c r="K107" s="81"/>
      <c r="L107" s="81"/>
      <c r="M107" s="81">
        <v>2</v>
      </c>
      <c r="N107" s="72">
        <v>2</v>
      </c>
      <c r="O107" s="72">
        <f>Материалы!O95</f>
        <v>0</v>
      </c>
      <c r="P107" s="72">
        <f t="shared" si="12"/>
        <v>0</v>
      </c>
      <c r="Q107" s="69" t="s">
        <v>96</v>
      </c>
      <c r="R107" s="77" t="s">
        <v>28</v>
      </c>
    </row>
    <row r="108" spans="1:18" x14ac:dyDescent="0.25">
      <c r="A108" s="73"/>
      <c r="B108" s="68" t="s">
        <v>83</v>
      </c>
      <c r="C108" s="69" t="s">
        <v>81</v>
      </c>
      <c r="D108" s="69" t="s">
        <v>97</v>
      </c>
      <c r="E108" s="75" t="s">
        <v>30</v>
      </c>
      <c r="F108" s="81"/>
      <c r="G108" s="81"/>
      <c r="H108" s="81"/>
      <c r="I108" s="81"/>
      <c r="J108" s="81"/>
      <c r="K108" s="81"/>
      <c r="L108" s="81"/>
      <c r="M108" s="81"/>
      <c r="N108" s="72">
        <v>2</v>
      </c>
      <c r="O108" s="72">
        <f>Материалы!O96</f>
        <v>0</v>
      </c>
      <c r="P108" s="72">
        <f t="shared" si="12"/>
        <v>0</v>
      </c>
      <c r="Q108" s="69" t="s">
        <v>98</v>
      </c>
      <c r="R108" s="77" t="s">
        <v>28</v>
      </c>
    </row>
    <row r="109" spans="1:18" x14ac:dyDescent="0.25">
      <c r="A109" s="73"/>
      <c r="B109" s="68" t="s">
        <v>83</v>
      </c>
      <c r="C109" s="69" t="s">
        <v>81</v>
      </c>
      <c r="D109" s="69" t="s">
        <v>97</v>
      </c>
      <c r="E109" s="75" t="s">
        <v>30</v>
      </c>
      <c r="F109" s="81"/>
      <c r="G109" s="81"/>
      <c r="H109" s="81"/>
      <c r="I109" s="81"/>
      <c r="J109" s="81"/>
      <c r="K109" s="81"/>
      <c r="L109" s="81"/>
      <c r="M109" s="81"/>
      <c r="N109" s="72">
        <v>4</v>
      </c>
      <c r="O109" s="72">
        <f>Материалы!O97</f>
        <v>0</v>
      </c>
      <c r="P109" s="72">
        <f t="shared" si="12"/>
        <v>0</v>
      </c>
      <c r="Q109" s="69" t="s">
        <v>99</v>
      </c>
      <c r="R109" s="77" t="s">
        <v>28</v>
      </c>
    </row>
    <row r="110" spans="1:18" x14ac:dyDescent="0.25">
      <c r="A110" s="73"/>
      <c r="B110" s="68" t="s">
        <v>83</v>
      </c>
      <c r="C110" s="69" t="s">
        <v>81</v>
      </c>
      <c r="D110" s="69" t="s">
        <v>97</v>
      </c>
      <c r="E110" s="75" t="s">
        <v>30</v>
      </c>
      <c r="F110" s="81">
        <v>2</v>
      </c>
      <c r="G110" s="81"/>
      <c r="H110" s="81"/>
      <c r="I110" s="81"/>
      <c r="J110" s="81"/>
      <c r="K110" s="81"/>
      <c r="L110" s="81"/>
      <c r="M110" s="81"/>
      <c r="N110" s="72">
        <v>2</v>
      </c>
      <c r="O110" s="72">
        <f>Материалы!O98</f>
        <v>0</v>
      </c>
      <c r="P110" s="72">
        <f t="shared" si="12"/>
        <v>0</v>
      </c>
      <c r="Q110" s="69" t="s">
        <v>100</v>
      </c>
      <c r="R110" s="77" t="s">
        <v>28</v>
      </c>
    </row>
    <row r="111" spans="1:18" x14ac:dyDescent="0.25">
      <c r="A111" s="67"/>
      <c r="B111" s="68" t="s">
        <v>83</v>
      </c>
      <c r="C111" s="69" t="s">
        <v>81</v>
      </c>
      <c r="D111" s="69" t="s">
        <v>97</v>
      </c>
      <c r="E111" s="75" t="s">
        <v>30</v>
      </c>
      <c r="F111" s="81"/>
      <c r="G111" s="81">
        <v>2</v>
      </c>
      <c r="H111" s="81"/>
      <c r="I111" s="81"/>
      <c r="J111" s="81"/>
      <c r="K111" s="81"/>
      <c r="L111" s="81"/>
      <c r="M111" s="81"/>
      <c r="N111" s="72">
        <v>2</v>
      </c>
      <c r="O111" s="72">
        <f>Материалы!O99</f>
        <v>0</v>
      </c>
      <c r="P111" s="72">
        <f t="shared" si="12"/>
        <v>0</v>
      </c>
      <c r="Q111" s="69" t="s">
        <v>101</v>
      </c>
      <c r="R111" s="77" t="s">
        <v>28</v>
      </c>
    </row>
    <row r="112" spans="1:18" x14ac:dyDescent="0.25">
      <c r="A112" s="67"/>
      <c r="B112" s="68" t="s">
        <v>83</v>
      </c>
      <c r="C112" s="69" t="s">
        <v>81</v>
      </c>
      <c r="D112" s="69" t="s">
        <v>97</v>
      </c>
      <c r="E112" s="75" t="s">
        <v>30</v>
      </c>
      <c r="F112" s="81"/>
      <c r="G112" s="81"/>
      <c r="H112" s="81">
        <v>2</v>
      </c>
      <c r="I112" s="81"/>
      <c r="J112" s="81"/>
      <c r="K112" s="81"/>
      <c r="L112" s="81"/>
      <c r="M112" s="81"/>
      <c r="N112" s="72">
        <v>2</v>
      </c>
      <c r="O112" s="72">
        <f>Материалы!O100</f>
        <v>0</v>
      </c>
      <c r="P112" s="72">
        <f t="shared" si="12"/>
        <v>0</v>
      </c>
      <c r="Q112" s="69" t="s">
        <v>102</v>
      </c>
      <c r="R112" s="77" t="s">
        <v>28</v>
      </c>
    </row>
    <row r="113" spans="1:18" x14ac:dyDescent="0.25">
      <c r="A113" s="73"/>
      <c r="B113" s="68" t="s">
        <v>83</v>
      </c>
      <c r="C113" s="69" t="s">
        <v>81</v>
      </c>
      <c r="D113" s="69" t="s">
        <v>97</v>
      </c>
      <c r="E113" s="75" t="s">
        <v>30</v>
      </c>
      <c r="F113" s="81"/>
      <c r="G113" s="81"/>
      <c r="H113" s="81"/>
      <c r="I113" s="81">
        <v>2</v>
      </c>
      <c r="J113" s="81"/>
      <c r="K113" s="81"/>
      <c r="L113" s="81"/>
      <c r="M113" s="81"/>
      <c r="N113" s="72">
        <v>2</v>
      </c>
      <c r="O113" s="72">
        <f>Материалы!O101</f>
        <v>0</v>
      </c>
      <c r="P113" s="72">
        <f t="shared" si="12"/>
        <v>0</v>
      </c>
      <c r="Q113" s="69" t="s">
        <v>103</v>
      </c>
      <c r="R113" s="77" t="s">
        <v>28</v>
      </c>
    </row>
    <row r="114" spans="1:18" x14ac:dyDescent="0.25">
      <c r="A114" s="73"/>
      <c r="B114" s="68" t="s">
        <v>83</v>
      </c>
      <c r="C114" s="69" t="s">
        <v>81</v>
      </c>
      <c r="D114" s="69" t="s">
        <v>97</v>
      </c>
      <c r="E114" s="75" t="s">
        <v>30</v>
      </c>
      <c r="F114" s="81"/>
      <c r="G114" s="81"/>
      <c r="H114" s="81"/>
      <c r="I114" s="81"/>
      <c r="J114" s="81">
        <v>2</v>
      </c>
      <c r="K114" s="81"/>
      <c r="L114" s="81"/>
      <c r="M114" s="81"/>
      <c r="N114" s="72">
        <v>2</v>
      </c>
      <c r="O114" s="72">
        <f>Материалы!O102</f>
        <v>0</v>
      </c>
      <c r="P114" s="72">
        <f t="shared" si="12"/>
        <v>0</v>
      </c>
      <c r="Q114" s="69" t="s">
        <v>104</v>
      </c>
      <c r="R114" s="77" t="s">
        <v>28</v>
      </c>
    </row>
    <row r="115" spans="1:18" x14ac:dyDescent="0.25">
      <c r="A115" s="73"/>
      <c r="B115" s="68" t="s">
        <v>83</v>
      </c>
      <c r="C115" s="69" t="s">
        <v>81</v>
      </c>
      <c r="D115" s="69" t="s">
        <v>97</v>
      </c>
      <c r="E115" s="75" t="s">
        <v>30</v>
      </c>
      <c r="F115" s="81"/>
      <c r="G115" s="81"/>
      <c r="H115" s="81"/>
      <c r="I115" s="81"/>
      <c r="J115" s="81"/>
      <c r="K115" s="81">
        <v>3</v>
      </c>
      <c r="L115" s="81"/>
      <c r="M115" s="81"/>
      <c r="N115" s="72">
        <v>3</v>
      </c>
      <c r="O115" s="72">
        <f>Материалы!O103</f>
        <v>0</v>
      </c>
      <c r="P115" s="72">
        <f t="shared" si="12"/>
        <v>0</v>
      </c>
      <c r="Q115" s="69" t="s">
        <v>105</v>
      </c>
      <c r="R115" s="77" t="s">
        <v>28</v>
      </c>
    </row>
    <row r="116" spans="1:18" x14ac:dyDescent="0.25">
      <c r="A116" s="73"/>
      <c r="B116" s="68" t="s">
        <v>83</v>
      </c>
      <c r="C116" s="69" t="s">
        <v>81</v>
      </c>
      <c r="D116" s="69" t="s">
        <v>97</v>
      </c>
      <c r="E116" s="75" t="s">
        <v>30</v>
      </c>
      <c r="F116" s="81"/>
      <c r="G116" s="81"/>
      <c r="H116" s="81"/>
      <c r="I116" s="81"/>
      <c r="J116" s="81"/>
      <c r="K116" s="81"/>
      <c r="L116" s="81">
        <v>2</v>
      </c>
      <c r="M116" s="81"/>
      <c r="N116" s="72">
        <v>2</v>
      </c>
      <c r="O116" s="72">
        <f>Материалы!O104</f>
        <v>0</v>
      </c>
      <c r="P116" s="72">
        <f t="shared" si="12"/>
        <v>0</v>
      </c>
      <c r="Q116" s="69" t="s">
        <v>106</v>
      </c>
      <c r="R116" s="77" t="s">
        <v>28</v>
      </c>
    </row>
    <row r="117" spans="1:18" x14ac:dyDescent="0.25">
      <c r="A117" s="73"/>
      <c r="B117" s="68" t="s">
        <v>83</v>
      </c>
      <c r="C117" s="69" t="s">
        <v>81</v>
      </c>
      <c r="D117" s="69" t="s">
        <v>97</v>
      </c>
      <c r="E117" s="75" t="s">
        <v>30</v>
      </c>
      <c r="F117" s="81"/>
      <c r="G117" s="81"/>
      <c r="H117" s="81"/>
      <c r="I117" s="81"/>
      <c r="J117" s="81"/>
      <c r="K117" s="81"/>
      <c r="L117" s="81"/>
      <c r="M117" s="81">
        <v>2</v>
      </c>
      <c r="N117" s="72">
        <v>2</v>
      </c>
      <c r="O117" s="72">
        <f>Материалы!O105</f>
        <v>0</v>
      </c>
      <c r="P117" s="72">
        <f t="shared" si="12"/>
        <v>0</v>
      </c>
      <c r="Q117" s="69" t="s">
        <v>107</v>
      </c>
      <c r="R117" s="77" t="s">
        <v>28</v>
      </c>
    </row>
    <row r="118" spans="1:18" x14ac:dyDescent="0.25">
      <c r="A118" s="73"/>
      <c r="B118" s="68" t="s">
        <v>83</v>
      </c>
      <c r="C118" s="69" t="s">
        <v>81</v>
      </c>
      <c r="D118" s="69" t="s">
        <v>108</v>
      </c>
      <c r="E118" s="75" t="s">
        <v>30</v>
      </c>
      <c r="F118" s="81">
        <v>1</v>
      </c>
      <c r="G118" s="81"/>
      <c r="H118" s="81"/>
      <c r="I118" s="81"/>
      <c r="J118" s="81"/>
      <c r="K118" s="81"/>
      <c r="L118" s="81"/>
      <c r="M118" s="81"/>
      <c r="N118" s="72">
        <v>1</v>
      </c>
      <c r="O118" s="72">
        <f>Материалы!O106</f>
        <v>0</v>
      </c>
      <c r="P118" s="72">
        <f t="shared" si="12"/>
        <v>0</v>
      </c>
      <c r="Q118" s="69" t="s">
        <v>109</v>
      </c>
      <c r="R118" s="77" t="s">
        <v>28</v>
      </c>
    </row>
    <row r="119" spans="1:18" x14ac:dyDescent="0.25">
      <c r="A119" s="73"/>
      <c r="B119" s="68" t="s">
        <v>83</v>
      </c>
      <c r="C119" s="69" t="s">
        <v>81</v>
      </c>
      <c r="D119" s="69" t="s">
        <v>108</v>
      </c>
      <c r="E119" s="75" t="s">
        <v>30</v>
      </c>
      <c r="F119" s="81"/>
      <c r="G119" s="81">
        <v>1</v>
      </c>
      <c r="H119" s="81"/>
      <c r="I119" s="81"/>
      <c r="J119" s="81"/>
      <c r="K119" s="81"/>
      <c r="L119" s="81"/>
      <c r="M119" s="81"/>
      <c r="N119" s="72">
        <v>1</v>
      </c>
      <c r="O119" s="72">
        <f>Материалы!O107</f>
        <v>0</v>
      </c>
      <c r="P119" s="72">
        <f t="shared" si="12"/>
        <v>0</v>
      </c>
      <c r="Q119" s="69" t="s">
        <v>110</v>
      </c>
      <c r="R119" s="77" t="s">
        <v>28</v>
      </c>
    </row>
    <row r="120" spans="1:18" x14ac:dyDescent="0.25">
      <c r="A120" s="67"/>
      <c r="B120" s="68" t="s">
        <v>83</v>
      </c>
      <c r="C120" s="69" t="s">
        <v>81</v>
      </c>
      <c r="D120" s="69" t="s">
        <v>108</v>
      </c>
      <c r="E120" s="75" t="s">
        <v>30</v>
      </c>
      <c r="F120" s="81"/>
      <c r="G120" s="81"/>
      <c r="H120" s="81">
        <v>1</v>
      </c>
      <c r="I120" s="81"/>
      <c r="J120" s="81"/>
      <c r="K120" s="81"/>
      <c r="L120" s="81"/>
      <c r="M120" s="81"/>
      <c r="N120" s="72">
        <v>1</v>
      </c>
      <c r="O120" s="72">
        <f>Материалы!O108</f>
        <v>0</v>
      </c>
      <c r="P120" s="72">
        <f t="shared" si="12"/>
        <v>0</v>
      </c>
      <c r="Q120" s="69" t="s">
        <v>111</v>
      </c>
      <c r="R120" s="77" t="s">
        <v>28</v>
      </c>
    </row>
    <row r="121" spans="1:18" x14ac:dyDescent="0.25">
      <c r="A121" s="67"/>
      <c r="B121" s="68" t="s">
        <v>83</v>
      </c>
      <c r="C121" s="69" t="s">
        <v>81</v>
      </c>
      <c r="D121" s="69" t="s">
        <v>108</v>
      </c>
      <c r="E121" s="75" t="s">
        <v>30</v>
      </c>
      <c r="F121" s="81"/>
      <c r="G121" s="81"/>
      <c r="H121" s="81"/>
      <c r="I121" s="81"/>
      <c r="J121" s="81"/>
      <c r="K121" s="81">
        <v>1</v>
      </c>
      <c r="L121" s="81"/>
      <c r="M121" s="81"/>
      <c r="N121" s="72">
        <v>1</v>
      </c>
      <c r="O121" s="72">
        <f>Материалы!O109</f>
        <v>0</v>
      </c>
      <c r="P121" s="72">
        <f t="shared" si="12"/>
        <v>0</v>
      </c>
      <c r="Q121" s="69" t="s">
        <v>112</v>
      </c>
      <c r="R121" s="77" t="s">
        <v>28</v>
      </c>
    </row>
    <row r="122" spans="1:18" x14ac:dyDescent="0.25">
      <c r="A122" s="73"/>
      <c r="B122" s="68" t="s">
        <v>83</v>
      </c>
      <c r="C122" s="69" t="s">
        <v>81</v>
      </c>
      <c r="D122" s="69" t="s">
        <v>108</v>
      </c>
      <c r="E122" s="75" t="s">
        <v>30</v>
      </c>
      <c r="F122" s="81"/>
      <c r="G122" s="81"/>
      <c r="H122" s="81"/>
      <c r="I122" s="81"/>
      <c r="J122" s="81"/>
      <c r="K122" s="81"/>
      <c r="L122" s="81"/>
      <c r="M122" s="81">
        <v>1</v>
      </c>
      <c r="N122" s="72">
        <v>1</v>
      </c>
      <c r="O122" s="72">
        <f>Материалы!O110</f>
        <v>0</v>
      </c>
      <c r="P122" s="72">
        <f t="shared" si="12"/>
        <v>0</v>
      </c>
      <c r="Q122" s="69" t="s">
        <v>113</v>
      </c>
      <c r="R122" s="77" t="s">
        <v>28</v>
      </c>
    </row>
    <row r="123" spans="1:18" x14ac:dyDescent="0.25">
      <c r="A123" s="73"/>
      <c r="B123" s="68" t="s">
        <v>83</v>
      </c>
      <c r="C123" s="69" t="s">
        <v>81</v>
      </c>
      <c r="D123" s="69" t="s">
        <v>84</v>
      </c>
      <c r="E123" s="75" t="s">
        <v>30</v>
      </c>
      <c r="F123" s="81"/>
      <c r="G123" s="81"/>
      <c r="H123" s="81"/>
      <c r="I123" s="81">
        <v>1</v>
      </c>
      <c r="J123" s="81"/>
      <c r="K123" s="81"/>
      <c r="L123" s="81"/>
      <c r="M123" s="81"/>
      <c r="N123" s="72">
        <v>1</v>
      </c>
      <c r="O123" s="72">
        <f>Материалы!O111</f>
        <v>0</v>
      </c>
      <c r="P123" s="72">
        <f t="shared" si="12"/>
        <v>0</v>
      </c>
      <c r="Q123" s="69" t="s">
        <v>114</v>
      </c>
      <c r="R123" s="77" t="s">
        <v>28</v>
      </c>
    </row>
    <row r="124" spans="1:18" ht="31.5" x14ac:dyDescent="0.25">
      <c r="A124" s="73"/>
      <c r="B124" s="68" t="s">
        <v>83</v>
      </c>
      <c r="C124" s="69" t="s">
        <v>81</v>
      </c>
      <c r="D124" s="69" t="s">
        <v>115</v>
      </c>
      <c r="E124" s="75" t="s">
        <v>30</v>
      </c>
      <c r="F124" s="81"/>
      <c r="G124" s="81"/>
      <c r="H124" s="81"/>
      <c r="I124" s="81"/>
      <c r="J124" s="81"/>
      <c r="K124" s="81"/>
      <c r="L124" s="81"/>
      <c r="M124" s="81"/>
      <c r="N124" s="72">
        <v>2</v>
      </c>
      <c r="O124" s="72">
        <f>Материалы!O112</f>
        <v>0</v>
      </c>
      <c r="P124" s="72">
        <f t="shared" si="12"/>
        <v>0</v>
      </c>
      <c r="Q124" s="69" t="s">
        <v>116</v>
      </c>
      <c r="R124" s="77" t="s">
        <v>28</v>
      </c>
    </row>
    <row r="125" spans="1:18" ht="31.5" x14ac:dyDescent="0.25">
      <c r="A125" s="73"/>
      <c r="B125" s="68" t="s">
        <v>83</v>
      </c>
      <c r="C125" s="69" t="s">
        <v>81</v>
      </c>
      <c r="D125" s="69" t="s">
        <v>115</v>
      </c>
      <c r="E125" s="75" t="s">
        <v>30</v>
      </c>
      <c r="F125" s="81">
        <v>1</v>
      </c>
      <c r="G125" s="81"/>
      <c r="H125" s="81"/>
      <c r="I125" s="81"/>
      <c r="J125" s="81"/>
      <c r="K125" s="81"/>
      <c r="L125" s="81"/>
      <c r="M125" s="81"/>
      <c r="N125" s="72">
        <v>1</v>
      </c>
      <c r="O125" s="72">
        <f>Материалы!O113</f>
        <v>0</v>
      </c>
      <c r="P125" s="72">
        <f t="shared" si="12"/>
        <v>0</v>
      </c>
      <c r="Q125" s="69" t="s">
        <v>117</v>
      </c>
      <c r="R125" s="77" t="s">
        <v>28</v>
      </c>
    </row>
    <row r="126" spans="1:18" ht="31.5" x14ac:dyDescent="0.25">
      <c r="A126" s="73"/>
      <c r="B126" s="68" t="s">
        <v>83</v>
      </c>
      <c r="C126" s="69" t="s">
        <v>81</v>
      </c>
      <c r="D126" s="69" t="s">
        <v>115</v>
      </c>
      <c r="E126" s="75" t="s">
        <v>30</v>
      </c>
      <c r="F126" s="81"/>
      <c r="G126" s="81">
        <v>1</v>
      </c>
      <c r="H126" s="81"/>
      <c r="I126" s="81"/>
      <c r="J126" s="81"/>
      <c r="K126" s="81"/>
      <c r="L126" s="81"/>
      <c r="M126" s="81"/>
      <c r="N126" s="72">
        <v>1</v>
      </c>
      <c r="O126" s="72">
        <f>Материалы!O114</f>
        <v>0</v>
      </c>
      <c r="P126" s="72">
        <f t="shared" si="12"/>
        <v>0</v>
      </c>
      <c r="Q126" s="69" t="s">
        <v>118</v>
      </c>
      <c r="R126" s="77" t="s">
        <v>28</v>
      </c>
    </row>
    <row r="127" spans="1:18" ht="31.5" x14ac:dyDescent="0.25">
      <c r="A127" s="73"/>
      <c r="B127" s="68" t="s">
        <v>83</v>
      </c>
      <c r="C127" s="69" t="s">
        <v>81</v>
      </c>
      <c r="D127" s="69" t="s">
        <v>115</v>
      </c>
      <c r="E127" s="75" t="s">
        <v>30</v>
      </c>
      <c r="F127" s="81"/>
      <c r="G127" s="81"/>
      <c r="H127" s="81"/>
      <c r="I127" s="81">
        <v>1</v>
      </c>
      <c r="J127" s="81"/>
      <c r="K127" s="81"/>
      <c r="L127" s="81"/>
      <c r="M127" s="81"/>
      <c r="N127" s="72">
        <v>1</v>
      </c>
      <c r="O127" s="72">
        <f>Материалы!O115</f>
        <v>0</v>
      </c>
      <c r="P127" s="72">
        <f t="shared" si="12"/>
        <v>0</v>
      </c>
      <c r="Q127" s="69" t="s">
        <v>119</v>
      </c>
      <c r="R127" s="77" t="s">
        <v>28</v>
      </c>
    </row>
    <row r="128" spans="1:18" ht="31.5" x14ac:dyDescent="0.25">
      <c r="A128" s="73"/>
      <c r="B128" s="68" t="s">
        <v>83</v>
      </c>
      <c r="C128" s="69" t="s">
        <v>81</v>
      </c>
      <c r="D128" s="69" t="s">
        <v>115</v>
      </c>
      <c r="E128" s="75" t="s">
        <v>30</v>
      </c>
      <c r="F128" s="81"/>
      <c r="G128" s="81"/>
      <c r="H128" s="81"/>
      <c r="I128" s="81"/>
      <c r="J128" s="81">
        <v>1</v>
      </c>
      <c r="K128" s="81"/>
      <c r="L128" s="81"/>
      <c r="M128" s="81"/>
      <c r="N128" s="72">
        <v>1</v>
      </c>
      <c r="O128" s="72">
        <f>Материалы!O116</f>
        <v>0</v>
      </c>
      <c r="P128" s="72">
        <f t="shared" si="12"/>
        <v>0</v>
      </c>
      <c r="Q128" s="69" t="s">
        <v>120</v>
      </c>
      <c r="R128" s="77" t="s">
        <v>28</v>
      </c>
    </row>
    <row r="129" spans="1:18" ht="31.5" x14ac:dyDescent="0.25">
      <c r="A129" s="67"/>
      <c r="B129" s="68" t="s">
        <v>83</v>
      </c>
      <c r="C129" s="69" t="s">
        <v>81</v>
      </c>
      <c r="D129" s="69" t="s">
        <v>115</v>
      </c>
      <c r="E129" s="75" t="s">
        <v>30</v>
      </c>
      <c r="F129" s="81"/>
      <c r="G129" s="81"/>
      <c r="H129" s="81"/>
      <c r="I129" s="81"/>
      <c r="J129" s="81"/>
      <c r="K129" s="81"/>
      <c r="L129" s="81">
        <v>1</v>
      </c>
      <c r="M129" s="81"/>
      <c r="N129" s="72">
        <v>1</v>
      </c>
      <c r="O129" s="72">
        <f>Материалы!O117</f>
        <v>0</v>
      </c>
      <c r="P129" s="72">
        <f t="shared" si="12"/>
        <v>0</v>
      </c>
      <c r="Q129" s="69" t="s">
        <v>121</v>
      </c>
      <c r="R129" s="77" t="s">
        <v>28</v>
      </c>
    </row>
    <row r="130" spans="1:18" ht="31.5" x14ac:dyDescent="0.25">
      <c r="A130" s="67"/>
      <c r="B130" s="68" t="s">
        <v>83</v>
      </c>
      <c r="C130" s="69" t="s">
        <v>81</v>
      </c>
      <c r="D130" s="69" t="s">
        <v>115</v>
      </c>
      <c r="E130" s="75" t="s">
        <v>30</v>
      </c>
      <c r="F130" s="81"/>
      <c r="G130" s="81"/>
      <c r="H130" s="81"/>
      <c r="I130" s="81"/>
      <c r="J130" s="81"/>
      <c r="K130" s="81"/>
      <c r="L130" s="81"/>
      <c r="M130" s="81">
        <v>1</v>
      </c>
      <c r="N130" s="72">
        <v>1</v>
      </c>
      <c r="O130" s="72">
        <f>Материалы!O118</f>
        <v>0</v>
      </c>
      <c r="P130" s="72">
        <f t="shared" si="12"/>
        <v>0</v>
      </c>
      <c r="Q130" s="69" t="s">
        <v>122</v>
      </c>
      <c r="R130" s="77" t="s">
        <v>28</v>
      </c>
    </row>
    <row r="131" spans="1:18" ht="31.5" x14ac:dyDescent="0.25">
      <c r="A131" s="73"/>
      <c r="B131" s="68" t="s">
        <v>83</v>
      </c>
      <c r="C131" s="69" t="s">
        <v>81</v>
      </c>
      <c r="D131" s="69" t="s">
        <v>115</v>
      </c>
      <c r="E131" s="75" t="s">
        <v>30</v>
      </c>
      <c r="F131" s="81"/>
      <c r="G131" s="81"/>
      <c r="H131" s="81">
        <v>1</v>
      </c>
      <c r="I131" s="81"/>
      <c r="J131" s="81"/>
      <c r="K131" s="81"/>
      <c r="L131" s="81"/>
      <c r="M131" s="81"/>
      <c r="N131" s="72">
        <v>1</v>
      </c>
      <c r="O131" s="72">
        <f>Материалы!O119</f>
        <v>0</v>
      </c>
      <c r="P131" s="72">
        <f t="shared" si="12"/>
        <v>0</v>
      </c>
      <c r="Q131" s="69" t="s">
        <v>124</v>
      </c>
      <c r="R131" s="77" t="s">
        <v>28</v>
      </c>
    </row>
    <row r="132" spans="1:18" ht="31.5" x14ac:dyDescent="0.25">
      <c r="A132" s="73"/>
      <c r="B132" s="68" t="s">
        <v>83</v>
      </c>
      <c r="C132" s="69" t="s">
        <v>81</v>
      </c>
      <c r="D132" s="69" t="s">
        <v>115</v>
      </c>
      <c r="E132" s="75" t="s">
        <v>30</v>
      </c>
      <c r="F132" s="81"/>
      <c r="G132" s="81"/>
      <c r="H132" s="81"/>
      <c r="I132" s="81"/>
      <c r="J132" s="81"/>
      <c r="K132" s="81">
        <v>1</v>
      </c>
      <c r="L132" s="81"/>
      <c r="M132" s="81"/>
      <c r="N132" s="72">
        <v>1</v>
      </c>
      <c r="O132" s="72">
        <f>Материалы!O120</f>
        <v>0</v>
      </c>
      <c r="P132" s="72">
        <f t="shared" si="12"/>
        <v>0</v>
      </c>
      <c r="Q132" s="69" t="s">
        <v>123</v>
      </c>
      <c r="R132" s="77" t="s">
        <v>28</v>
      </c>
    </row>
    <row r="133" spans="1:18" s="28" customFormat="1" x14ac:dyDescent="0.25">
      <c r="A133" s="13" t="s">
        <v>41</v>
      </c>
      <c r="B133" s="14" t="s">
        <v>42</v>
      </c>
      <c r="C133" s="15"/>
      <c r="D133" s="15"/>
      <c r="E133" s="95"/>
      <c r="F133" s="95"/>
      <c r="G133" s="95"/>
      <c r="H133" s="95"/>
      <c r="I133" s="95"/>
      <c r="J133" s="95"/>
      <c r="K133" s="95"/>
      <c r="L133" s="95"/>
      <c r="M133" s="95"/>
      <c r="N133" s="96"/>
      <c r="O133" s="96"/>
      <c r="P133" s="16"/>
      <c r="Q133" s="16"/>
      <c r="R133" s="16"/>
    </row>
    <row r="134" spans="1:18" s="28" customFormat="1" x14ac:dyDescent="0.25">
      <c r="A134" s="41" t="s">
        <v>43</v>
      </c>
      <c r="B134" s="29" t="s">
        <v>42</v>
      </c>
      <c r="C134" s="17"/>
      <c r="D134" s="17"/>
      <c r="E134" s="97"/>
      <c r="F134" s="97"/>
      <c r="G134" s="97"/>
      <c r="H134" s="97"/>
      <c r="I134" s="97"/>
      <c r="J134" s="97"/>
      <c r="K134" s="97"/>
      <c r="L134" s="97"/>
      <c r="M134" s="97"/>
      <c r="N134" s="98"/>
      <c r="O134" s="98"/>
      <c r="P134" s="18">
        <f>P135+P137</f>
        <v>0</v>
      </c>
      <c r="Q134" s="18"/>
      <c r="R134" s="18"/>
    </row>
    <row r="135" spans="1:18" s="54" customFormat="1" x14ac:dyDescent="0.25">
      <c r="A135" s="53"/>
      <c r="B135" s="10" t="s">
        <v>23</v>
      </c>
      <c r="C135" s="19"/>
      <c r="D135" s="19"/>
      <c r="E135" s="21"/>
      <c r="F135" s="21"/>
      <c r="G135" s="21"/>
      <c r="H135" s="21"/>
      <c r="I135" s="21"/>
      <c r="J135" s="21"/>
      <c r="K135" s="21"/>
      <c r="L135" s="21"/>
      <c r="M135" s="21"/>
      <c r="N135" s="23"/>
      <c r="O135" s="23"/>
      <c r="P135" s="12">
        <f>SUM(P136:P136)</f>
        <v>0</v>
      </c>
      <c r="Q135" s="12"/>
      <c r="R135" s="12"/>
    </row>
    <row r="136" spans="1:18" s="54" customFormat="1" x14ac:dyDescent="0.25">
      <c r="A136" s="53"/>
      <c r="B136" s="20" t="s">
        <v>208</v>
      </c>
      <c r="C136" s="21"/>
      <c r="D136" s="21"/>
      <c r="E136" s="21" t="s">
        <v>34</v>
      </c>
      <c r="F136" s="21">
        <v>1</v>
      </c>
      <c r="G136" s="21">
        <v>1</v>
      </c>
      <c r="H136" s="21">
        <v>1</v>
      </c>
      <c r="I136" s="21">
        <v>1</v>
      </c>
      <c r="J136" s="21">
        <v>1</v>
      </c>
      <c r="K136" s="21">
        <v>1</v>
      </c>
      <c r="L136" s="21">
        <v>1</v>
      </c>
      <c r="M136" s="21">
        <v>1</v>
      </c>
      <c r="N136" s="23">
        <f>SUM(F136:M136)</f>
        <v>8</v>
      </c>
      <c r="O136" s="23">
        <f>Работа!O26</f>
        <v>0</v>
      </c>
      <c r="P136" s="38">
        <f>O136*N136</f>
        <v>0</v>
      </c>
      <c r="Q136" s="23"/>
      <c r="R136" s="12"/>
    </row>
    <row r="137" spans="1:18" s="54" customFormat="1" x14ac:dyDescent="0.25">
      <c r="A137" s="55"/>
      <c r="B137" s="24" t="s">
        <v>27</v>
      </c>
      <c r="C137" s="25"/>
      <c r="D137" s="25"/>
      <c r="E137" s="27"/>
      <c r="F137" s="27"/>
      <c r="G137" s="27"/>
      <c r="H137" s="27"/>
      <c r="I137" s="27"/>
      <c r="J137" s="27"/>
      <c r="K137" s="27"/>
      <c r="L137" s="27"/>
      <c r="M137" s="27"/>
      <c r="N137" s="93"/>
      <c r="O137" s="93"/>
      <c r="P137" s="26">
        <f>SUM(P138:P138)</f>
        <v>0</v>
      </c>
      <c r="Q137" s="26"/>
      <c r="R137" s="26"/>
    </row>
    <row r="138" spans="1:18" s="54" customFormat="1" x14ac:dyDescent="0.25">
      <c r="A138" s="30"/>
      <c r="B138" s="31" t="s">
        <v>44</v>
      </c>
      <c r="C138" s="30"/>
      <c r="D138" s="32"/>
      <c r="E138" s="30"/>
      <c r="F138" s="30"/>
      <c r="G138" s="30"/>
      <c r="H138" s="30"/>
      <c r="I138" s="30"/>
      <c r="J138" s="30"/>
      <c r="K138" s="30"/>
      <c r="L138" s="30"/>
      <c r="M138" s="30"/>
      <c r="N138" s="99"/>
      <c r="O138" s="33"/>
      <c r="P138" s="33">
        <f>O138*N138</f>
        <v>0</v>
      </c>
      <c r="Q138" s="34"/>
      <c r="R138" s="34"/>
    </row>
    <row r="139" spans="1:18" x14ac:dyDescent="0.25">
      <c r="A139" s="41"/>
      <c r="B139" s="103" t="s">
        <v>210</v>
      </c>
      <c r="C139" s="104"/>
      <c r="D139" s="104"/>
      <c r="E139" s="104"/>
      <c r="F139" s="104"/>
      <c r="G139" s="104"/>
      <c r="H139" s="104"/>
      <c r="I139" s="104"/>
      <c r="J139" s="104"/>
      <c r="K139" s="104"/>
      <c r="L139" s="104"/>
      <c r="M139" s="104"/>
      <c r="N139" s="104"/>
      <c r="O139" s="105"/>
      <c r="P139" s="56">
        <f>P140+P141</f>
        <v>0</v>
      </c>
      <c r="Q139" s="18"/>
      <c r="R139" s="56"/>
    </row>
    <row r="140" spans="1:18" x14ac:dyDescent="0.25">
      <c r="A140" s="57"/>
      <c r="B140" s="106" t="s">
        <v>45</v>
      </c>
      <c r="C140" s="107"/>
      <c r="D140" s="107"/>
      <c r="E140" s="107"/>
      <c r="F140" s="107"/>
      <c r="G140" s="107"/>
      <c r="H140" s="107"/>
      <c r="I140" s="107"/>
      <c r="J140" s="107"/>
      <c r="K140" s="107"/>
      <c r="L140" s="107"/>
      <c r="M140" s="107"/>
      <c r="N140" s="107"/>
      <c r="O140" s="108"/>
      <c r="P140" s="58">
        <f>P135+P45+P16</f>
        <v>0</v>
      </c>
      <c r="Q140" s="59"/>
      <c r="R140" s="58"/>
    </row>
    <row r="141" spans="1:18" x14ac:dyDescent="0.25">
      <c r="A141" s="57"/>
      <c r="B141" s="106" t="s">
        <v>46</v>
      </c>
      <c r="C141" s="107"/>
      <c r="D141" s="107"/>
      <c r="E141" s="107"/>
      <c r="F141" s="107"/>
      <c r="G141" s="107"/>
      <c r="H141" s="107"/>
      <c r="I141" s="107"/>
      <c r="J141" s="107"/>
      <c r="K141" s="107"/>
      <c r="L141" s="107"/>
      <c r="M141" s="107"/>
      <c r="N141" s="107"/>
      <c r="O141" s="108"/>
      <c r="P141" s="58">
        <f>P137+P47+P19</f>
        <v>0</v>
      </c>
      <c r="Q141" s="59"/>
      <c r="R141" s="58"/>
    </row>
    <row r="142" spans="1:18" x14ac:dyDescent="0.25">
      <c r="A142" s="57"/>
      <c r="B142" s="106" t="s">
        <v>47</v>
      </c>
      <c r="C142" s="107"/>
      <c r="D142" s="107"/>
      <c r="E142" s="107"/>
      <c r="F142" s="107"/>
      <c r="G142" s="107"/>
      <c r="H142" s="107"/>
      <c r="I142" s="107"/>
      <c r="J142" s="107"/>
      <c r="K142" s="107"/>
      <c r="L142" s="107"/>
      <c r="M142" s="107"/>
      <c r="N142" s="107"/>
      <c r="O142" s="108"/>
      <c r="P142" s="60" t="s">
        <v>48</v>
      </c>
      <c r="Q142" s="59" t="s">
        <v>211</v>
      </c>
      <c r="R142" s="59"/>
    </row>
    <row r="145" spans="1:18" x14ac:dyDescent="0.25">
      <c r="A145" s="39"/>
      <c r="B145" s="35" t="s">
        <v>49</v>
      </c>
      <c r="C145" s="44"/>
      <c r="N145" s="49"/>
      <c r="O145" s="39"/>
      <c r="Q145" s="61"/>
      <c r="R145" s="46"/>
    </row>
    <row r="146" spans="1:18" ht="41.25" customHeight="1" x14ac:dyDescent="0.25">
      <c r="A146" s="36" t="s">
        <v>44</v>
      </c>
      <c r="B146" s="109" t="s">
        <v>50</v>
      </c>
      <c r="C146" s="109"/>
      <c r="D146" s="109"/>
      <c r="E146" s="109"/>
      <c r="F146" s="109"/>
      <c r="G146" s="109"/>
      <c r="H146" s="109"/>
      <c r="I146" s="109"/>
      <c r="J146" s="109"/>
      <c r="K146" s="109"/>
      <c r="L146" s="109"/>
      <c r="M146" s="109"/>
      <c r="N146" s="109"/>
      <c r="O146" s="109"/>
      <c r="P146" s="109"/>
      <c r="Q146" s="62"/>
      <c r="R146" s="62"/>
    </row>
    <row r="147" spans="1:18" ht="63.75" customHeight="1" x14ac:dyDescent="0.25">
      <c r="A147" s="28" t="s">
        <v>44</v>
      </c>
      <c r="B147" s="109" t="s">
        <v>51</v>
      </c>
      <c r="C147" s="109"/>
      <c r="D147" s="109"/>
      <c r="E147" s="109"/>
      <c r="F147" s="109"/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62"/>
      <c r="R147" s="63"/>
    </row>
    <row r="148" spans="1:18" x14ac:dyDescent="0.25">
      <c r="A148" s="36" t="s">
        <v>44</v>
      </c>
      <c r="B148" s="102" t="s">
        <v>52</v>
      </c>
      <c r="C148" s="102"/>
      <c r="D148" s="102"/>
      <c r="E148" s="102"/>
      <c r="F148" s="102"/>
      <c r="G148" s="102"/>
      <c r="H148" s="102"/>
      <c r="I148" s="102"/>
      <c r="J148" s="102"/>
      <c r="K148" s="102"/>
      <c r="L148" s="102"/>
      <c r="M148" s="102"/>
      <c r="N148" s="102"/>
      <c r="O148" s="102"/>
      <c r="P148" s="102"/>
      <c r="Q148" s="102"/>
      <c r="R148" s="64"/>
    </row>
    <row r="149" spans="1:18" x14ac:dyDescent="0.25">
      <c r="A149" s="43" t="s">
        <v>44</v>
      </c>
      <c r="B149" s="101" t="s">
        <v>216</v>
      </c>
      <c r="C149" s="101"/>
      <c r="D149" s="101"/>
      <c r="E149" s="101"/>
      <c r="F149" s="101"/>
      <c r="G149" s="101"/>
      <c r="H149" s="101"/>
      <c r="I149" s="101"/>
      <c r="J149" s="101"/>
      <c r="K149" s="101"/>
      <c r="L149" s="101"/>
      <c r="M149" s="101"/>
      <c r="N149" s="101"/>
      <c r="O149" s="101"/>
      <c r="P149" s="101"/>
    </row>
  </sheetData>
  <sheetProtection selectLockedCells="1" selectUnlockedCells="1"/>
  <mergeCells count="8">
    <mergeCell ref="B149:P149"/>
    <mergeCell ref="B148:Q148"/>
    <mergeCell ref="B139:O139"/>
    <mergeCell ref="B142:O142"/>
    <mergeCell ref="B141:O141"/>
    <mergeCell ref="B140:O140"/>
    <mergeCell ref="B147:P147"/>
    <mergeCell ref="B146:P146"/>
  </mergeCells>
  <phoneticPr fontId="9" type="noConversion"/>
  <pageMargins left="0.70866141732283472" right="0.70866141732283472" top="0.74803149606299213" bottom="0.74803149606299213" header="0.31496062992125984" footer="0.31496062992125984"/>
  <pageSetup paperSize="8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EFFC7-5C8E-471C-9653-3D4AB21EEDE8}">
  <sheetPr>
    <pageSetUpPr fitToPage="1"/>
  </sheetPr>
  <dimension ref="A1:R33"/>
  <sheetViews>
    <sheetView view="pageBreakPreview" zoomScale="60" workbookViewId="0">
      <pane ySplit="11" topLeftCell="A12" activePane="bottomLeft" state="frozen"/>
      <selection activeCell="J167" sqref="J167"/>
      <selection pane="bottomLeft" activeCell="F7" sqref="F7"/>
    </sheetView>
  </sheetViews>
  <sheetFormatPr defaultColWidth="9.140625" defaultRowHeight="15.75" x14ac:dyDescent="0.25"/>
  <cols>
    <col min="1" max="1" width="15.5703125" style="43" customWidth="1"/>
    <col min="2" max="2" width="71.140625" style="44" customWidth="1"/>
    <col min="3" max="3" width="19" style="39" customWidth="1"/>
    <col min="4" max="4" width="32" style="44" customWidth="1"/>
    <col min="5" max="13" width="11.28515625" style="39" customWidth="1"/>
    <col min="14" max="14" width="14" style="45" customWidth="1"/>
    <col min="15" max="15" width="14" style="46" customWidth="1"/>
    <col min="16" max="16" width="24.28515625" style="46" customWidth="1"/>
    <col min="17" max="17" width="39.85546875" style="44" customWidth="1"/>
    <col min="18" max="18" width="25.7109375" style="39" customWidth="1"/>
    <col min="19" max="16384" width="9.140625" style="39"/>
  </cols>
  <sheetData>
    <row r="1" spans="1:18" x14ac:dyDescent="0.25">
      <c r="R1" s="47" t="s">
        <v>0</v>
      </c>
    </row>
    <row r="2" spans="1:18" x14ac:dyDescent="0.25">
      <c r="R2" s="47" t="s">
        <v>1</v>
      </c>
    </row>
    <row r="3" spans="1:18" x14ac:dyDescent="0.25">
      <c r="B3" s="48" t="s">
        <v>2</v>
      </c>
      <c r="D3" s="48" t="s">
        <v>3</v>
      </c>
      <c r="O3" s="49" t="s">
        <v>4</v>
      </c>
    </row>
    <row r="4" spans="1:18" x14ac:dyDescent="0.25">
      <c r="D4" s="44" t="s">
        <v>5</v>
      </c>
      <c r="O4" s="39" t="s">
        <v>5</v>
      </c>
    </row>
    <row r="5" spans="1:18" x14ac:dyDescent="0.25">
      <c r="D5" s="44" t="s">
        <v>212</v>
      </c>
      <c r="O5" s="39" t="s">
        <v>6</v>
      </c>
    </row>
    <row r="6" spans="1:18" x14ac:dyDescent="0.25">
      <c r="B6" s="39"/>
      <c r="D6" s="44" t="s">
        <v>7</v>
      </c>
      <c r="O6" s="39" t="s">
        <v>7</v>
      </c>
    </row>
    <row r="8" spans="1:18" s="50" customFormat="1" x14ac:dyDescent="0.25">
      <c r="B8" s="49"/>
      <c r="C8" s="49"/>
      <c r="D8" s="100" t="s">
        <v>217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</row>
    <row r="9" spans="1:18" s="50" customFormat="1" x14ac:dyDescent="0.25">
      <c r="B9" s="49"/>
      <c r="C9" s="49"/>
      <c r="D9" s="51" t="s">
        <v>213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1" spans="1:18" ht="31.5" x14ac:dyDescent="0.25">
      <c r="A11" s="2" t="s">
        <v>8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73</v>
      </c>
      <c r="G11" s="3" t="s">
        <v>74</v>
      </c>
      <c r="H11" s="3" t="s">
        <v>75</v>
      </c>
      <c r="I11" s="3" t="s">
        <v>76</v>
      </c>
      <c r="J11" s="3" t="s">
        <v>77</v>
      </c>
      <c r="K11" s="3" t="s">
        <v>78</v>
      </c>
      <c r="L11" s="3" t="s">
        <v>79</v>
      </c>
      <c r="M11" s="3" t="s">
        <v>80</v>
      </c>
      <c r="N11" s="4" t="s">
        <v>13</v>
      </c>
      <c r="O11" s="4" t="s">
        <v>14</v>
      </c>
      <c r="P11" s="4" t="s">
        <v>15</v>
      </c>
      <c r="Q11" s="4" t="s">
        <v>16</v>
      </c>
      <c r="R11" s="4" t="s">
        <v>17</v>
      </c>
    </row>
    <row r="12" spans="1:18" x14ac:dyDescent="0.25">
      <c r="A12" s="5">
        <v>11</v>
      </c>
      <c r="B12" s="6" t="s">
        <v>18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  <c r="O12" s="8"/>
      <c r="P12" s="8"/>
      <c r="Q12" s="8"/>
      <c r="R12" s="8"/>
    </row>
    <row r="13" spans="1:18" ht="31.5" x14ac:dyDescent="0.25">
      <c r="A13" s="9" t="s">
        <v>19</v>
      </c>
      <c r="B13" s="10" t="s">
        <v>20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2"/>
      <c r="O13" s="12"/>
      <c r="P13" s="12"/>
      <c r="Q13" s="12"/>
      <c r="R13" s="12"/>
    </row>
    <row r="14" spans="1:18" x14ac:dyDescent="0.25">
      <c r="A14" s="13" t="s">
        <v>21</v>
      </c>
      <c r="B14" s="14" t="s">
        <v>22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6"/>
      <c r="O14" s="16"/>
      <c r="P14" s="16"/>
      <c r="Q14" s="16"/>
      <c r="R14" s="16"/>
    </row>
    <row r="15" spans="1:18" x14ac:dyDescent="0.25">
      <c r="A15" s="41" t="s">
        <v>70</v>
      </c>
      <c r="B15" s="42" t="s">
        <v>22</v>
      </c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8"/>
      <c r="O15" s="18"/>
      <c r="P15" s="18"/>
      <c r="Q15" s="18"/>
      <c r="R15" s="18"/>
    </row>
    <row r="16" spans="1:18" x14ac:dyDescent="0.25">
      <c r="A16" s="37"/>
      <c r="B16" s="10" t="s">
        <v>23</v>
      </c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2"/>
      <c r="O16" s="12"/>
      <c r="P16" s="12">
        <f>SUM(P17:P18)</f>
        <v>0</v>
      </c>
      <c r="Q16" s="12"/>
      <c r="R16" s="12"/>
    </row>
    <row r="17" spans="1:18" x14ac:dyDescent="0.25">
      <c r="A17" s="37"/>
      <c r="B17" s="20" t="s">
        <v>24</v>
      </c>
      <c r="C17" s="21"/>
      <c r="D17" s="21"/>
      <c r="E17" s="21" t="s">
        <v>25</v>
      </c>
      <c r="F17" s="22">
        <v>11460</v>
      </c>
      <c r="G17" s="22">
        <v>9600</v>
      </c>
      <c r="H17" s="22">
        <v>12640</v>
      </c>
      <c r="I17" s="22">
        <v>10780</v>
      </c>
      <c r="J17" s="22">
        <v>10980</v>
      </c>
      <c r="K17" s="22">
        <v>14040</v>
      </c>
      <c r="L17" s="22">
        <v>9600</v>
      </c>
      <c r="M17" s="22">
        <v>8600</v>
      </c>
      <c r="N17" s="23">
        <f>SUM(F17:M17)</f>
        <v>87700</v>
      </c>
      <c r="O17" s="23"/>
      <c r="P17" s="38">
        <f t="shared" ref="P17:P18" si="0">O17*N17</f>
        <v>0</v>
      </c>
      <c r="Q17" s="12"/>
      <c r="R17" s="12"/>
    </row>
    <row r="18" spans="1:18" x14ac:dyDescent="0.25">
      <c r="A18" s="37"/>
      <c r="B18" s="20" t="s">
        <v>26</v>
      </c>
      <c r="C18" s="21"/>
      <c r="D18" s="21"/>
      <c r="E18" s="21" t="s">
        <v>25</v>
      </c>
      <c r="F18" s="22">
        <v>2540</v>
      </c>
      <c r="G18" s="22">
        <v>2120</v>
      </c>
      <c r="H18" s="22">
        <v>2560</v>
      </c>
      <c r="I18" s="22">
        <v>3370</v>
      </c>
      <c r="J18" s="22">
        <v>2570</v>
      </c>
      <c r="K18" s="22">
        <v>2560</v>
      </c>
      <c r="L18" s="22">
        <v>2120</v>
      </c>
      <c r="M18" s="22">
        <v>2120</v>
      </c>
      <c r="N18" s="23">
        <f>SUM(F18:M18)</f>
        <v>19960</v>
      </c>
      <c r="O18" s="23"/>
      <c r="P18" s="38">
        <f t="shared" si="0"/>
        <v>0</v>
      </c>
      <c r="Q18" s="12"/>
      <c r="R18" s="12"/>
    </row>
    <row r="19" spans="1:18" x14ac:dyDescent="0.25">
      <c r="A19" s="52" t="s">
        <v>31</v>
      </c>
      <c r="B19" s="14" t="s">
        <v>32</v>
      </c>
      <c r="C19" s="15"/>
      <c r="D19" s="15"/>
      <c r="E19" s="95"/>
      <c r="F19" s="95"/>
      <c r="G19" s="95"/>
      <c r="H19" s="95"/>
      <c r="I19" s="95"/>
      <c r="J19" s="95"/>
      <c r="K19" s="95"/>
      <c r="L19" s="95"/>
      <c r="M19" s="95"/>
      <c r="N19" s="96"/>
      <c r="O19" s="96"/>
      <c r="P19" s="16"/>
      <c r="Q19" s="16"/>
      <c r="R19" s="16"/>
    </row>
    <row r="20" spans="1:18" x14ac:dyDescent="0.25">
      <c r="A20" s="41" t="s">
        <v>69</v>
      </c>
      <c r="B20" s="42" t="s">
        <v>32</v>
      </c>
      <c r="C20" s="17"/>
      <c r="D20" s="17"/>
      <c r="E20" s="97"/>
      <c r="F20" s="97"/>
      <c r="G20" s="97"/>
      <c r="H20" s="97"/>
      <c r="I20" s="97"/>
      <c r="J20" s="97"/>
      <c r="K20" s="97"/>
      <c r="L20" s="97"/>
      <c r="M20" s="97"/>
      <c r="N20" s="98"/>
      <c r="O20" s="98"/>
      <c r="P20" s="18"/>
      <c r="Q20" s="18"/>
      <c r="R20" s="18"/>
    </row>
    <row r="21" spans="1:18" x14ac:dyDescent="0.25">
      <c r="A21" s="37"/>
      <c r="B21" s="10" t="s">
        <v>23</v>
      </c>
      <c r="C21" s="19"/>
      <c r="D21" s="19"/>
      <c r="E21" s="21"/>
      <c r="F21" s="21"/>
      <c r="G21" s="21"/>
      <c r="H21" s="21"/>
      <c r="I21" s="21"/>
      <c r="J21" s="21"/>
      <c r="K21" s="21"/>
      <c r="L21" s="21"/>
      <c r="M21" s="21"/>
      <c r="N21" s="23"/>
      <c r="O21" s="23"/>
      <c r="P21" s="12">
        <f>SUM(P22:P22)</f>
        <v>0</v>
      </c>
      <c r="Q21" s="12"/>
      <c r="R21" s="12"/>
    </row>
    <row r="22" spans="1:18" x14ac:dyDescent="0.25">
      <c r="A22" s="37"/>
      <c r="B22" s="20" t="s">
        <v>33</v>
      </c>
      <c r="C22" s="21"/>
      <c r="D22" s="21"/>
      <c r="E22" s="21" t="s">
        <v>34</v>
      </c>
      <c r="F22" s="21">
        <v>1</v>
      </c>
      <c r="G22" s="21">
        <v>1</v>
      </c>
      <c r="H22" s="21">
        <v>1</v>
      </c>
      <c r="I22" s="21">
        <v>1</v>
      </c>
      <c r="J22" s="21">
        <v>1</v>
      </c>
      <c r="K22" s="21">
        <v>1</v>
      </c>
      <c r="L22" s="21">
        <v>1</v>
      </c>
      <c r="M22" s="21">
        <v>1</v>
      </c>
      <c r="N22" s="23">
        <f>SUM(F22:M22)</f>
        <v>8</v>
      </c>
      <c r="O22" s="23"/>
      <c r="P22" s="38">
        <f>O22*N22</f>
        <v>0</v>
      </c>
      <c r="Q22" s="12"/>
      <c r="R22" s="12"/>
    </row>
    <row r="23" spans="1:18" s="28" customFormat="1" x14ac:dyDescent="0.25">
      <c r="A23" s="13" t="s">
        <v>41</v>
      </c>
      <c r="B23" s="14" t="s">
        <v>42</v>
      </c>
      <c r="C23" s="15"/>
      <c r="D23" s="15"/>
      <c r="E23" s="95"/>
      <c r="F23" s="95"/>
      <c r="G23" s="95"/>
      <c r="H23" s="95"/>
      <c r="I23" s="95"/>
      <c r="J23" s="95"/>
      <c r="K23" s="95"/>
      <c r="L23" s="95"/>
      <c r="M23" s="95"/>
      <c r="N23" s="96"/>
      <c r="O23" s="96"/>
      <c r="P23" s="16"/>
      <c r="Q23" s="16"/>
      <c r="R23" s="16"/>
    </row>
    <row r="24" spans="1:18" s="28" customFormat="1" x14ac:dyDescent="0.25">
      <c r="A24" s="41" t="s">
        <v>43</v>
      </c>
      <c r="B24" s="29" t="s">
        <v>42</v>
      </c>
      <c r="C24" s="17"/>
      <c r="D24" s="17"/>
      <c r="E24" s="97"/>
      <c r="F24" s="97"/>
      <c r="G24" s="97"/>
      <c r="H24" s="97"/>
      <c r="I24" s="97"/>
      <c r="J24" s="97"/>
      <c r="K24" s="97"/>
      <c r="L24" s="97"/>
      <c r="M24" s="97"/>
      <c r="N24" s="98"/>
      <c r="O24" s="98"/>
      <c r="P24" s="18"/>
      <c r="Q24" s="18"/>
      <c r="R24" s="18"/>
    </row>
    <row r="25" spans="1:18" s="54" customFormat="1" x14ac:dyDescent="0.25">
      <c r="A25" s="53"/>
      <c r="B25" s="10" t="s">
        <v>23</v>
      </c>
      <c r="C25" s="19"/>
      <c r="D25" s="19"/>
      <c r="E25" s="21"/>
      <c r="F25" s="21"/>
      <c r="G25" s="21"/>
      <c r="H25" s="21"/>
      <c r="I25" s="21"/>
      <c r="J25" s="21"/>
      <c r="K25" s="21"/>
      <c r="L25" s="21"/>
      <c r="M25" s="21"/>
      <c r="N25" s="23"/>
      <c r="O25" s="23"/>
      <c r="P25" s="12">
        <f>SUM(P26:P26)</f>
        <v>0</v>
      </c>
      <c r="Q25" s="12"/>
      <c r="R25" s="12"/>
    </row>
    <row r="26" spans="1:18" s="54" customFormat="1" x14ac:dyDescent="0.25">
      <c r="A26" s="53"/>
      <c r="B26" s="20" t="s">
        <v>208</v>
      </c>
      <c r="C26" s="21"/>
      <c r="D26" s="21"/>
      <c r="E26" s="21" t="s">
        <v>34</v>
      </c>
      <c r="F26" s="21">
        <v>1</v>
      </c>
      <c r="G26" s="21">
        <v>1</v>
      </c>
      <c r="H26" s="21">
        <v>1</v>
      </c>
      <c r="I26" s="21">
        <v>1</v>
      </c>
      <c r="J26" s="21">
        <v>1</v>
      </c>
      <c r="K26" s="21">
        <v>1</v>
      </c>
      <c r="L26" s="21">
        <v>1</v>
      </c>
      <c r="M26" s="21">
        <v>1</v>
      </c>
      <c r="N26" s="23">
        <f>SUM(F26:M26)</f>
        <v>8</v>
      </c>
      <c r="O26" s="23"/>
      <c r="P26" s="38">
        <f>O26*N26</f>
        <v>0</v>
      </c>
      <c r="Q26" s="23"/>
      <c r="R26" s="12"/>
    </row>
    <row r="27" spans="1:18" x14ac:dyDescent="0.25">
      <c r="A27" s="41"/>
      <c r="B27" s="103" t="s">
        <v>215</v>
      </c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5"/>
      <c r="P27" s="56">
        <f>P26+P22+P18+P17</f>
        <v>0</v>
      </c>
      <c r="Q27" s="18"/>
      <c r="R27" s="56"/>
    </row>
    <row r="29" spans="1:18" x14ac:dyDescent="0.25">
      <c r="A29" s="39"/>
      <c r="B29" s="35" t="s">
        <v>49</v>
      </c>
      <c r="C29" s="44"/>
      <c r="N29" s="49"/>
      <c r="O29" s="39"/>
      <c r="Q29" s="61"/>
      <c r="R29" s="46"/>
    </row>
    <row r="30" spans="1:18" ht="41.25" customHeight="1" x14ac:dyDescent="0.25">
      <c r="A30" s="36" t="s">
        <v>44</v>
      </c>
      <c r="B30" s="109" t="s">
        <v>50</v>
      </c>
      <c r="C30" s="109"/>
      <c r="D30" s="109"/>
      <c r="E30" s="109"/>
      <c r="F30" s="109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62"/>
      <c r="R30" s="62"/>
    </row>
    <row r="31" spans="1:18" ht="63.75" customHeight="1" x14ac:dyDescent="0.25">
      <c r="A31" s="28" t="s">
        <v>44</v>
      </c>
      <c r="B31" s="109" t="s">
        <v>51</v>
      </c>
      <c r="C31" s="109"/>
      <c r="D31" s="109"/>
      <c r="E31" s="109"/>
      <c r="F31" s="109"/>
      <c r="G31" s="109"/>
      <c r="H31" s="109"/>
      <c r="I31" s="109"/>
      <c r="J31" s="109"/>
      <c r="K31" s="109"/>
      <c r="L31" s="109"/>
      <c r="M31" s="109"/>
      <c r="N31" s="109"/>
      <c r="O31" s="109"/>
      <c r="P31" s="109"/>
      <c r="Q31" s="62"/>
      <c r="R31" s="63"/>
    </row>
    <row r="32" spans="1:18" x14ac:dyDescent="0.25">
      <c r="A32" s="36" t="s">
        <v>44</v>
      </c>
      <c r="B32" s="102" t="s">
        <v>52</v>
      </c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2"/>
      <c r="R32" s="64"/>
    </row>
    <row r="33" spans="1:16" ht="47.25" customHeight="1" x14ac:dyDescent="0.25">
      <c r="A33" s="43" t="s">
        <v>44</v>
      </c>
      <c r="B33" s="101" t="s">
        <v>216</v>
      </c>
      <c r="C33" s="101"/>
      <c r="D33" s="101"/>
      <c r="E33" s="101"/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</row>
  </sheetData>
  <sheetProtection selectLockedCells="1" selectUnlockedCells="1"/>
  <mergeCells count="5">
    <mergeCell ref="B32:Q32"/>
    <mergeCell ref="B27:O27"/>
    <mergeCell ref="B30:P30"/>
    <mergeCell ref="B31:P31"/>
    <mergeCell ref="B33:P33"/>
  </mergeCells>
  <pageMargins left="0.70866141732283472" right="0.70866141732283472" top="0.74803149606299213" bottom="0.74803149606299213" header="0.31496062992125984" footer="0.31496062992125984"/>
  <pageSetup paperSize="8" scale="3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95F3C-CAC5-45B3-A0BC-E13D119CDBB6}">
  <sheetPr>
    <pageSetUpPr fitToPage="1"/>
  </sheetPr>
  <dimension ref="A1:R128"/>
  <sheetViews>
    <sheetView view="pageBreakPreview" zoomScale="60" workbookViewId="0">
      <pane ySplit="11" topLeftCell="A113" activePane="bottomLeft" state="frozen"/>
      <selection activeCell="J167" sqref="J167"/>
      <selection pane="bottomLeft" activeCell="G115" sqref="G115"/>
    </sheetView>
  </sheetViews>
  <sheetFormatPr defaultColWidth="9.140625" defaultRowHeight="15.75" x14ac:dyDescent="0.25"/>
  <cols>
    <col min="1" max="1" width="15.5703125" style="43" customWidth="1"/>
    <col min="2" max="2" width="71.140625" style="44" customWidth="1"/>
    <col min="3" max="3" width="19" style="39" customWidth="1"/>
    <col min="4" max="4" width="32" style="44" customWidth="1"/>
    <col min="5" max="13" width="11.28515625" style="39" customWidth="1"/>
    <col min="14" max="14" width="14" style="45" customWidth="1"/>
    <col min="15" max="15" width="14" style="46" customWidth="1"/>
    <col min="16" max="16" width="18.28515625" style="46" customWidth="1"/>
    <col min="17" max="17" width="39.85546875" style="44" customWidth="1"/>
    <col min="18" max="18" width="25.7109375" style="39" customWidth="1"/>
    <col min="19" max="16384" width="9.140625" style="39"/>
  </cols>
  <sheetData>
    <row r="1" spans="1:18" x14ac:dyDescent="0.25">
      <c r="R1" s="47" t="s">
        <v>0</v>
      </c>
    </row>
    <row r="2" spans="1:18" x14ac:dyDescent="0.25">
      <c r="R2" s="47" t="s">
        <v>1</v>
      </c>
    </row>
    <row r="3" spans="1:18" x14ac:dyDescent="0.25">
      <c r="B3" s="48" t="s">
        <v>2</v>
      </c>
      <c r="D3" s="48" t="s">
        <v>3</v>
      </c>
      <c r="O3" s="49" t="s">
        <v>4</v>
      </c>
    </row>
    <row r="4" spans="1:18" x14ac:dyDescent="0.25">
      <c r="D4" s="44" t="s">
        <v>5</v>
      </c>
      <c r="O4" s="39" t="s">
        <v>5</v>
      </c>
    </row>
    <row r="5" spans="1:18" x14ac:dyDescent="0.25">
      <c r="D5" s="44" t="s">
        <v>212</v>
      </c>
      <c r="O5" s="39" t="s">
        <v>6</v>
      </c>
    </row>
    <row r="6" spans="1:18" x14ac:dyDescent="0.25">
      <c r="B6" s="39"/>
      <c r="D6" s="44" t="s">
        <v>7</v>
      </c>
      <c r="O6" s="39" t="s">
        <v>7</v>
      </c>
    </row>
    <row r="8" spans="1:18" s="50" customFormat="1" x14ac:dyDescent="0.25">
      <c r="B8" s="49"/>
      <c r="C8" s="49"/>
      <c r="D8" s="100" t="s">
        <v>218</v>
      </c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</row>
    <row r="9" spans="1:18" s="50" customFormat="1" x14ac:dyDescent="0.25">
      <c r="B9" s="49"/>
      <c r="C9" s="49"/>
      <c r="D9" s="51" t="s">
        <v>213</v>
      </c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</row>
    <row r="11" spans="1:18" ht="31.5" x14ac:dyDescent="0.25">
      <c r="A11" s="2" t="s">
        <v>8</v>
      </c>
      <c r="B11" s="3" t="s">
        <v>9</v>
      </c>
      <c r="C11" s="3" t="s">
        <v>10</v>
      </c>
      <c r="D11" s="3" t="s">
        <v>11</v>
      </c>
      <c r="E11" s="3" t="s">
        <v>12</v>
      </c>
      <c r="F11" s="3" t="s">
        <v>73</v>
      </c>
      <c r="G11" s="3" t="s">
        <v>74</v>
      </c>
      <c r="H11" s="3" t="s">
        <v>75</v>
      </c>
      <c r="I11" s="3" t="s">
        <v>76</v>
      </c>
      <c r="J11" s="3" t="s">
        <v>77</v>
      </c>
      <c r="K11" s="3" t="s">
        <v>78</v>
      </c>
      <c r="L11" s="3" t="s">
        <v>79</v>
      </c>
      <c r="M11" s="3" t="s">
        <v>80</v>
      </c>
      <c r="N11" s="4" t="s">
        <v>13</v>
      </c>
      <c r="O11" s="4" t="s">
        <v>14</v>
      </c>
      <c r="P11" s="4" t="s">
        <v>15</v>
      </c>
      <c r="Q11" s="4" t="s">
        <v>16</v>
      </c>
      <c r="R11" s="4" t="s">
        <v>17</v>
      </c>
    </row>
    <row r="12" spans="1:18" x14ac:dyDescent="0.25">
      <c r="A12" s="5">
        <v>11</v>
      </c>
      <c r="B12" s="6" t="s">
        <v>18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8"/>
      <c r="O12" s="8"/>
      <c r="P12" s="8"/>
      <c r="Q12" s="8"/>
      <c r="R12" s="8"/>
    </row>
    <row r="13" spans="1:18" ht="31.5" x14ac:dyDescent="0.25">
      <c r="A13" s="9" t="s">
        <v>19</v>
      </c>
      <c r="B13" s="10" t="s">
        <v>20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2"/>
      <c r="O13" s="12"/>
      <c r="P13" s="12"/>
      <c r="Q13" s="12"/>
      <c r="R13" s="12"/>
    </row>
    <row r="14" spans="1:18" x14ac:dyDescent="0.25">
      <c r="A14" s="67"/>
      <c r="B14" s="68" t="s">
        <v>67</v>
      </c>
      <c r="C14" s="69" t="s">
        <v>125</v>
      </c>
      <c r="D14" s="69" t="s">
        <v>128</v>
      </c>
      <c r="E14" s="69" t="s">
        <v>25</v>
      </c>
      <c r="F14" s="69">
        <v>100</v>
      </c>
      <c r="G14" s="69"/>
      <c r="H14" s="69">
        <v>100</v>
      </c>
      <c r="I14" s="69">
        <v>100</v>
      </c>
      <c r="J14" s="69">
        <v>100</v>
      </c>
      <c r="K14" s="69">
        <v>100</v>
      </c>
      <c r="L14" s="69"/>
      <c r="M14" s="69"/>
      <c r="N14" s="72">
        <f t="shared" ref="N14:N35" si="0">SUM(F14:M14)</f>
        <v>500</v>
      </c>
      <c r="O14" s="94"/>
      <c r="P14" s="72">
        <f t="shared" ref="P14:P35" si="1">O14*N14</f>
        <v>0</v>
      </c>
      <c r="Q14" s="71"/>
      <c r="R14" s="71"/>
    </row>
    <row r="15" spans="1:18" x14ac:dyDescent="0.25">
      <c r="A15" s="67"/>
      <c r="B15" s="68" t="s">
        <v>67</v>
      </c>
      <c r="C15" s="69" t="s">
        <v>125</v>
      </c>
      <c r="D15" s="69" t="s">
        <v>129</v>
      </c>
      <c r="E15" s="69" t="s">
        <v>25</v>
      </c>
      <c r="F15" s="69">
        <v>2100</v>
      </c>
      <c r="G15" s="69">
        <v>1800</v>
      </c>
      <c r="H15" s="69">
        <v>2600</v>
      </c>
      <c r="I15" s="69">
        <v>2700</v>
      </c>
      <c r="J15" s="69">
        <v>3200</v>
      </c>
      <c r="K15" s="69">
        <v>2600</v>
      </c>
      <c r="L15" s="69">
        <v>1800</v>
      </c>
      <c r="M15" s="69">
        <v>1800</v>
      </c>
      <c r="N15" s="72">
        <f t="shared" si="0"/>
        <v>18600</v>
      </c>
      <c r="O15" s="94"/>
      <c r="P15" s="72">
        <f t="shared" si="1"/>
        <v>0</v>
      </c>
      <c r="Q15" s="71"/>
      <c r="R15" s="71"/>
    </row>
    <row r="16" spans="1:18" x14ac:dyDescent="0.25">
      <c r="A16" s="67"/>
      <c r="B16" s="68" t="s">
        <v>67</v>
      </c>
      <c r="C16" s="69" t="s">
        <v>125</v>
      </c>
      <c r="D16" s="69" t="s">
        <v>130</v>
      </c>
      <c r="E16" s="69" t="s">
        <v>25</v>
      </c>
      <c r="F16" s="69">
        <v>530</v>
      </c>
      <c r="G16" s="69">
        <v>400</v>
      </c>
      <c r="H16" s="69">
        <v>570</v>
      </c>
      <c r="I16" s="69">
        <v>440</v>
      </c>
      <c r="J16" s="69">
        <v>440</v>
      </c>
      <c r="K16" s="69">
        <v>1070</v>
      </c>
      <c r="L16" s="69">
        <v>400</v>
      </c>
      <c r="M16" s="69">
        <v>400</v>
      </c>
      <c r="N16" s="72">
        <f t="shared" si="0"/>
        <v>4250</v>
      </c>
      <c r="O16" s="94"/>
      <c r="P16" s="72">
        <f t="shared" si="1"/>
        <v>0</v>
      </c>
      <c r="Q16" s="71"/>
      <c r="R16" s="71"/>
    </row>
    <row r="17" spans="1:18" x14ac:dyDescent="0.25">
      <c r="A17" s="67"/>
      <c r="B17" s="68" t="s">
        <v>67</v>
      </c>
      <c r="C17" s="69" t="s">
        <v>125</v>
      </c>
      <c r="D17" s="69" t="s">
        <v>126</v>
      </c>
      <c r="E17" s="69" t="s">
        <v>25</v>
      </c>
      <c r="F17" s="69">
        <v>8300</v>
      </c>
      <c r="G17" s="69">
        <v>7000</v>
      </c>
      <c r="H17" s="69">
        <v>8800</v>
      </c>
      <c r="I17" s="69">
        <v>6300</v>
      </c>
      <c r="J17" s="69">
        <v>6800</v>
      </c>
      <c r="K17" s="69">
        <v>8800</v>
      </c>
      <c r="L17" s="69">
        <v>7000</v>
      </c>
      <c r="M17" s="69">
        <v>6000</v>
      </c>
      <c r="N17" s="72">
        <f t="shared" si="0"/>
        <v>59000</v>
      </c>
      <c r="O17" s="94"/>
      <c r="P17" s="72">
        <f t="shared" si="1"/>
        <v>0</v>
      </c>
      <c r="Q17" s="71"/>
      <c r="R17" s="71"/>
    </row>
    <row r="18" spans="1:18" x14ac:dyDescent="0.25">
      <c r="A18" s="67"/>
      <c r="B18" s="68" t="s">
        <v>66</v>
      </c>
      <c r="C18" s="69" t="s">
        <v>125</v>
      </c>
      <c r="D18" s="69" t="s">
        <v>71</v>
      </c>
      <c r="E18" s="69" t="s">
        <v>25</v>
      </c>
      <c r="F18" s="69">
        <v>430</v>
      </c>
      <c r="G18" s="69">
        <v>400</v>
      </c>
      <c r="H18" s="69">
        <v>570</v>
      </c>
      <c r="I18" s="69">
        <v>440</v>
      </c>
      <c r="J18" s="69">
        <v>440</v>
      </c>
      <c r="K18" s="69">
        <v>570</v>
      </c>
      <c r="L18" s="69">
        <v>400</v>
      </c>
      <c r="M18" s="69">
        <v>400</v>
      </c>
      <c r="N18" s="72">
        <f t="shared" si="0"/>
        <v>3650</v>
      </c>
      <c r="O18" s="94"/>
      <c r="P18" s="72">
        <f t="shared" si="1"/>
        <v>0</v>
      </c>
      <c r="Q18" s="71"/>
      <c r="R18" s="71"/>
    </row>
    <row r="19" spans="1:18" x14ac:dyDescent="0.25">
      <c r="A19" s="67"/>
      <c r="B19" s="68" t="s">
        <v>66</v>
      </c>
      <c r="C19" s="69" t="s">
        <v>125</v>
      </c>
      <c r="D19" s="69" t="s">
        <v>72</v>
      </c>
      <c r="E19" s="69" t="s">
        <v>25</v>
      </c>
      <c r="F19" s="69"/>
      <c r="G19" s="69"/>
      <c r="H19" s="69"/>
      <c r="I19" s="69">
        <v>0</v>
      </c>
      <c r="J19" s="69"/>
      <c r="K19" s="69">
        <v>100</v>
      </c>
      <c r="L19" s="69"/>
      <c r="M19" s="69"/>
      <c r="N19" s="72">
        <f t="shared" si="0"/>
        <v>100</v>
      </c>
      <c r="O19" s="94"/>
      <c r="P19" s="72">
        <f t="shared" si="1"/>
        <v>0</v>
      </c>
      <c r="Q19" s="71"/>
      <c r="R19" s="71"/>
    </row>
    <row r="20" spans="1:18" ht="31.5" x14ac:dyDescent="0.25">
      <c r="A20" s="67"/>
      <c r="B20" s="68" t="s">
        <v>68</v>
      </c>
      <c r="C20" s="69" t="s">
        <v>125</v>
      </c>
      <c r="D20" s="69" t="s">
        <v>127</v>
      </c>
      <c r="E20" s="69" t="s">
        <v>25</v>
      </c>
      <c r="F20" s="69"/>
      <c r="G20" s="69"/>
      <c r="H20" s="69"/>
      <c r="I20" s="69">
        <v>800</v>
      </c>
      <c r="J20" s="69"/>
      <c r="K20" s="69">
        <v>800</v>
      </c>
      <c r="L20" s="69"/>
      <c r="M20" s="69"/>
      <c r="N20" s="72">
        <f t="shared" si="0"/>
        <v>1600</v>
      </c>
      <c r="O20" s="94"/>
      <c r="P20" s="72">
        <f t="shared" si="1"/>
        <v>0</v>
      </c>
      <c r="Q20" s="71"/>
      <c r="R20" s="71"/>
    </row>
    <row r="21" spans="1:18" x14ac:dyDescent="0.25">
      <c r="A21" s="67"/>
      <c r="B21" s="68" t="s">
        <v>131</v>
      </c>
      <c r="C21" s="69" t="s">
        <v>125</v>
      </c>
      <c r="D21" s="69"/>
      <c r="E21" s="69" t="s">
        <v>25</v>
      </c>
      <c r="F21" s="69">
        <v>1000</v>
      </c>
      <c r="G21" s="69">
        <v>1000</v>
      </c>
      <c r="H21" s="69">
        <v>1000</v>
      </c>
      <c r="I21" s="69">
        <v>1000</v>
      </c>
      <c r="J21" s="69">
        <v>1000</v>
      </c>
      <c r="K21" s="69">
        <v>1000</v>
      </c>
      <c r="L21" s="69">
        <v>1000</v>
      </c>
      <c r="M21" s="69">
        <v>1000</v>
      </c>
      <c r="N21" s="72">
        <f t="shared" si="0"/>
        <v>8000</v>
      </c>
      <c r="O21" s="94"/>
      <c r="P21" s="72">
        <f t="shared" si="1"/>
        <v>0</v>
      </c>
      <c r="Q21" s="71"/>
      <c r="R21" s="71"/>
    </row>
    <row r="22" spans="1:18" x14ac:dyDescent="0.25">
      <c r="A22" s="67"/>
      <c r="B22" s="68" t="s">
        <v>132</v>
      </c>
      <c r="C22" s="69" t="s">
        <v>125</v>
      </c>
      <c r="D22" s="69"/>
      <c r="E22" s="69" t="s">
        <v>25</v>
      </c>
      <c r="F22" s="69">
        <v>1400</v>
      </c>
      <c r="G22" s="69">
        <v>1000</v>
      </c>
      <c r="H22" s="69">
        <v>1400</v>
      </c>
      <c r="I22" s="69">
        <v>2200</v>
      </c>
      <c r="J22" s="69">
        <v>1400</v>
      </c>
      <c r="K22" s="69">
        <v>1400</v>
      </c>
      <c r="L22" s="69">
        <v>1000</v>
      </c>
      <c r="M22" s="69">
        <v>1000</v>
      </c>
      <c r="N22" s="72">
        <f t="shared" si="0"/>
        <v>10800</v>
      </c>
      <c r="O22" s="94"/>
      <c r="P22" s="72">
        <f t="shared" si="1"/>
        <v>0</v>
      </c>
      <c r="Q22" s="71"/>
      <c r="R22" s="71"/>
    </row>
    <row r="23" spans="1:18" x14ac:dyDescent="0.25">
      <c r="A23" s="67"/>
      <c r="B23" s="68" t="s">
        <v>133</v>
      </c>
      <c r="C23" s="69" t="s">
        <v>125</v>
      </c>
      <c r="D23" s="69"/>
      <c r="E23" s="69" t="s">
        <v>25</v>
      </c>
      <c r="F23" s="69"/>
      <c r="G23" s="69"/>
      <c r="H23" s="69"/>
      <c r="I23" s="69">
        <v>50</v>
      </c>
      <c r="J23" s="69">
        <v>50</v>
      </c>
      <c r="K23" s="69"/>
      <c r="L23" s="69"/>
      <c r="M23" s="69"/>
      <c r="N23" s="72">
        <f t="shared" si="0"/>
        <v>100</v>
      </c>
      <c r="O23" s="94"/>
      <c r="P23" s="72">
        <f t="shared" si="1"/>
        <v>0</v>
      </c>
      <c r="Q23" s="71"/>
      <c r="R23" s="71"/>
    </row>
    <row r="24" spans="1:18" ht="31.5" x14ac:dyDescent="0.25">
      <c r="A24" s="67"/>
      <c r="B24" s="68" t="s">
        <v>134</v>
      </c>
      <c r="C24" s="69" t="s">
        <v>125</v>
      </c>
      <c r="D24" s="69" t="s">
        <v>135</v>
      </c>
      <c r="E24" s="69" t="s">
        <v>25</v>
      </c>
      <c r="F24" s="69">
        <v>140</v>
      </c>
      <c r="G24" s="69">
        <v>120</v>
      </c>
      <c r="H24" s="69">
        <v>160</v>
      </c>
      <c r="I24" s="69">
        <v>120</v>
      </c>
      <c r="J24" s="69">
        <v>120</v>
      </c>
      <c r="K24" s="69">
        <v>160</v>
      </c>
      <c r="L24" s="69">
        <v>120</v>
      </c>
      <c r="M24" s="69">
        <v>120</v>
      </c>
      <c r="N24" s="72">
        <f t="shared" si="0"/>
        <v>1060</v>
      </c>
      <c r="O24" s="94"/>
      <c r="P24" s="72">
        <f t="shared" si="1"/>
        <v>0</v>
      </c>
      <c r="Q24" s="71"/>
      <c r="R24" s="71"/>
    </row>
    <row r="25" spans="1:18" x14ac:dyDescent="0.25">
      <c r="A25" s="73"/>
      <c r="B25" s="68" t="s">
        <v>136</v>
      </c>
      <c r="C25" s="74" t="s">
        <v>125</v>
      </c>
      <c r="D25" s="74"/>
      <c r="E25" s="75" t="s">
        <v>25</v>
      </c>
      <c r="F25" s="76">
        <v>70</v>
      </c>
      <c r="G25" s="76">
        <v>60</v>
      </c>
      <c r="H25" s="76">
        <v>150</v>
      </c>
      <c r="I25" s="76">
        <v>60</v>
      </c>
      <c r="J25" s="76">
        <v>60</v>
      </c>
      <c r="K25" s="76">
        <v>150</v>
      </c>
      <c r="L25" s="76">
        <v>60</v>
      </c>
      <c r="M25" s="76">
        <v>60</v>
      </c>
      <c r="N25" s="72">
        <f t="shared" si="0"/>
        <v>670</v>
      </c>
      <c r="O25" s="94"/>
      <c r="P25" s="72">
        <f t="shared" si="1"/>
        <v>0</v>
      </c>
      <c r="Q25" s="74"/>
      <c r="R25" s="77" t="s">
        <v>28</v>
      </c>
    </row>
    <row r="26" spans="1:18" ht="31.5" x14ac:dyDescent="0.25">
      <c r="A26" s="73"/>
      <c r="B26" s="68" t="s">
        <v>137</v>
      </c>
      <c r="C26" s="74" t="s">
        <v>125</v>
      </c>
      <c r="D26" s="74" t="s">
        <v>138</v>
      </c>
      <c r="E26" s="75" t="s">
        <v>25</v>
      </c>
      <c r="F26" s="76">
        <v>400</v>
      </c>
      <c r="G26" s="76">
        <v>400</v>
      </c>
      <c r="H26" s="76">
        <v>500</v>
      </c>
      <c r="I26" s="76">
        <v>400</v>
      </c>
      <c r="J26" s="76">
        <v>400</v>
      </c>
      <c r="K26" s="76">
        <v>500</v>
      </c>
      <c r="L26" s="76">
        <v>400</v>
      </c>
      <c r="M26" s="76">
        <v>400</v>
      </c>
      <c r="N26" s="72">
        <f t="shared" si="0"/>
        <v>3400</v>
      </c>
      <c r="O26" s="94"/>
      <c r="P26" s="72">
        <f t="shared" si="1"/>
        <v>0</v>
      </c>
      <c r="Q26" s="74"/>
      <c r="R26" s="77" t="s">
        <v>28</v>
      </c>
    </row>
    <row r="27" spans="1:18" s="65" customFormat="1" x14ac:dyDescent="0.25">
      <c r="A27" s="73"/>
      <c r="B27" s="78" t="s">
        <v>159</v>
      </c>
      <c r="C27" s="74" t="s">
        <v>125</v>
      </c>
      <c r="D27" s="74"/>
      <c r="E27" s="75" t="s">
        <v>29</v>
      </c>
      <c r="F27" s="76">
        <v>6200</v>
      </c>
      <c r="G27" s="76">
        <v>5000</v>
      </c>
      <c r="H27" s="76">
        <v>7200</v>
      </c>
      <c r="I27" s="76">
        <v>8600</v>
      </c>
      <c r="J27" s="76">
        <v>6200</v>
      </c>
      <c r="K27" s="76">
        <v>7200</v>
      </c>
      <c r="L27" s="76">
        <v>5000</v>
      </c>
      <c r="M27" s="76">
        <v>5000</v>
      </c>
      <c r="N27" s="72">
        <f t="shared" si="0"/>
        <v>50400</v>
      </c>
      <c r="O27" s="94"/>
      <c r="P27" s="72">
        <f t="shared" si="1"/>
        <v>0</v>
      </c>
      <c r="Q27" s="74"/>
      <c r="R27" s="77" t="s">
        <v>28</v>
      </c>
    </row>
    <row r="28" spans="1:18" x14ac:dyDescent="0.25">
      <c r="A28" s="73"/>
      <c r="B28" s="78" t="s">
        <v>160</v>
      </c>
      <c r="C28" s="74" t="s">
        <v>125</v>
      </c>
      <c r="D28" s="74"/>
      <c r="E28" s="75" t="s">
        <v>161</v>
      </c>
      <c r="F28" s="76">
        <v>10</v>
      </c>
      <c r="G28" s="76">
        <v>10</v>
      </c>
      <c r="H28" s="76">
        <v>10</v>
      </c>
      <c r="I28" s="76">
        <v>10</v>
      </c>
      <c r="J28" s="76">
        <v>10</v>
      </c>
      <c r="K28" s="76">
        <v>10</v>
      </c>
      <c r="L28" s="76">
        <v>10</v>
      </c>
      <c r="M28" s="76">
        <v>10</v>
      </c>
      <c r="N28" s="72">
        <f t="shared" si="0"/>
        <v>80</v>
      </c>
      <c r="O28" s="94"/>
      <c r="P28" s="72">
        <f t="shared" si="1"/>
        <v>0</v>
      </c>
      <c r="Q28" s="74"/>
      <c r="R28" s="77" t="s">
        <v>28</v>
      </c>
    </row>
    <row r="29" spans="1:18" ht="31.5" x14ac:dyDescent="0.25">
      <c r="A29" s="73"/>
      <c r="B29" s="78" t="s">
        <v>39</v>
      </c>
      <c r="C29" s="69" t="s">
        <v>125</v>
      </c>
      <c r="D29" s="69" t="s">
        <v>162</v>
      </c>
      <c r="E29" s="75" t="s">
        <v>30</v>
      </c>
      <c r="F29" s="66">
        <v>200</v>
      </c>
      <c r="G29" s="66">
        <v>200</v>
      </c>
      <c r="H29" s="66">
        <v>200</v>
      </c>
      <c r="I29" s="66">
        <v>200</v>
      </c>
      <c r="J29" s="66">
        <v>200</v>
      </c>
      <c r="K29" s="66">
        <v>200</v>
      </c>
      <c r="L29" s="66">
        <v>200</v>
      </c>
      <c r="M29" s="66">
        <v>200</v>
      </c>
      <c r="N29" s="72">
        <f t="shared" si="0"/>
        <v>1600</v>
      </c>
      <c r="O29" s="94"/>
      <c r="P29" s="72">
        <f t="shared" si="1"/>
        <v>0</v>
      </c>
      <c r="Q29" s="74"/>
      <c r="R29" s="77" t="s">
        <v>28</v>
      </c>
    </row>
    <row r="30" spans="1:18" x14ac:dyDescent="0.25">
      <c r="A30" s="73"/>
      <c r="B30" s="78" t="s">
        <v>163</v>
      </c>
      <c r="C30" s="69" t="s">
        <v>125</v>
      </c>
      <c r="D30" s="69"/>
      <c r="E30" s="75" t="s">
        <v>29</v>
      </c>
      <c r="F30" s="76">
        <v>5</v>
      </c>
      <c r="G30" s="76">
        <v>5</v>
      </c>
      <c r="H30" s="76">
        <v>5</v>
      </c>
      <c r="I30" s="76">
        <v>5</v>
      </c>
      <c r="J30" s="76">
        <v>5</v>
      </c>
      <c r="K30" s="76">
        <v>5</v>
      </c>
      <c r="L30" s="76">
        <v>5</v>
      </c>
      <c r="M30" s="76">
        <v>5</v>
      </c>
      <c r="N30" s="72">
        <f t="shared" si="0"/>
        <v>40</v>
      </c>
      <c r="O30" s="94"/>
      <c r="P30" s="72">
        <f t="shared" si="1"/>
        <v>0</v>
      </c>
      <c r="Q30" s="74"/>
      <c r="R30" s="77" t="s">
        <v>28</v>
      </c>
    </row>
    <row r="31" spans="1:18" x14ac:dyDescent="0.25">
      <c r="A31" s="73"/>
      <c r="B31" s="78" t="s">
        <v>164</v>
      </c>
      <c r="C31" s="69" t="s">
        <v>125</v>
      </c>
      <c r="D31" s="69"/>
      <c r="E31" s="75" t="s">
        <v>29</v>
      </c>
      <c r="F31" s="76">
        <v>6200</v>
      </c>
      <c r="G31" s="76">
        <v>5000</v>
      </c>
      <c r="H31" s="76">
        <v>7200</v>
      </c>
      <c r="I31" s="76">
        <v>8600</v>
      </c>
      <c r="J31" s="76">
        <v>6200</v>
      </c>
      <c r="K31" s="76">
        <v>7200</v>
      </c>
      <c r="L31" s="76">
        <v>5000</v>
      </c>
      <c r="M31" s="76">
        <v>5000</v>
      </c>
      <c r="N31" s="72">
        <f t="shared" si="0"/>
        <v>50400</v>
      </c>
      <c r="O31" s="94"/>
      <c r="P31" s="72">
        <f t="shared" si="1"/>
        <v>0</v>
      </c>
      <c r="Q31" s="74"/>
      <c r="R31" s="77" t="s">
        <v>28</v>
      </c>
    </row>
    <row r="32" spans="1:18" x14ac:dyDescent="0.25">
      <c r="A32" s="73"/>
      <c r="B32" s="78" t="s">
        <v>165</v>
      </c>
      <c r="C32" s="69" t="s">
        <v>125</v>
      </c>
      <c r="D32" s="69"/>
      <c r="E32" s="75" t="s">
        <v>29</v>
      </c>
      <c r="F32" s="76">
        <v>3000</v>
      </c>
      <c r="G32" s="76">
        <v>3000</v>
      </c>
      <c r="H32" s="76">
        <v>3000</v>
      </c>
      <c r="I32" s="76">
        <v>3000</v>
      </c>
      <c r="J32" s="76">
        <v>3000</v>
      </c>
      <c r="K32" s="76">
        <v>3000</v>
      </c>
      <c r="L32" s="76">
        <v>3000</v>
      </c>
      <c r="M32" s="76">
        <v>3000</v>
      </c>
      <c r="N32" s="72">
        <f t="shared" si="0"/>
        <v>24000</v>
      </c>
      <c r="O32" s="94"/>
      <c r="P32" s="72">
        <f t="shared" si="1"/>
        <v>0</v>
      </c>
      <c r="Q32" s="74"/>
      <c r="R32" s="77" t="s">
        <v>28</v>
      </c>
    </row>
    <row r="33" spans="1:18" x14ac:dyDescent="0.25">
      <c r="A33" s="73"/>
      <c r="B33" s="78" t="s">
        <v>166</v>
      </c>
      <c r="C33" s="69" t="s">
        <v>125</v>
      </c>
      <c r="D33" s="69"/>
      <c r="E33" s="75" t="s">
        <v>29</v>
      </c>
      <c r="F33" s="76">
        <v>4200</v>
      </c>
      <c r="G33" s="76">
        <v>3000</v>
      </c>
      <c r="H33" s="76">
        <v>4200</v>
      </c>
      <c r="I33" s="76">
        <v>6600</v>
      </c>
      <c r="J33" s="76">
        <v>4200</v>
      </c>
      <c r="K33" s="76">
        <v>4200</v>
      </c>
      <c r="L33" s="76">
        <v>3000</v>
      </c>
      <c r="M33" s="76">
        <v>3000</v>
      </c>
      <c r="N33" s="72">
        <f t="shared" si="0"/>
        <v>32400</v>
      </c>
      <c r="O33" s="94"/>
      <c r="P33" s="72">
        <f t="shared" si="1"/>
        <v>0</v>
      </c>
      <c r="Q33" s="74"/>
      <c r="R33" s="77" t="s">
        <v>28</v>
      </c>
    </row>
    <row r="34" spans="1:18" x14ac:dyDescent="0.25">
      <c r="A34" s="73"/>
      <c r="B34" s="78" t="s">
        <v>167</v>
      </c>
      <c r="C34" s="74" t="s">
        <v>125</v>
      </c>
      <c r="D34" s="69"/>
      <c r="E34" s="75" t="s">
        <v>29</v>
      </c>
      <c r="F34" s="76"/>
      <c r="G34" s="76"/>
      <c r="H34" s="76"/>
      <c r="I34" s="76">
        <v>150</v>
      </c>
      <c r="J34" s="76">
        <v>150</v>
      </c>
      <c r="K34" s="76"/>
      <c r="L34" s="76"/>
      <c r="M34" s="76"/>
      <c r="N34" s="72">
        <f t="shared" si="0"/>
        <v>300</v>
      </c>
      <c r="O34" s="94"/>
      <c r="P34" s="72">
        <f t="shared" si="1"/>
        <v>0</v>
      </c>
      <c r="Q34" s="74"/>
      <c r="R34" s="77" t="s">
        <v>28</v>
      </c>
    </row>
    <row r="35" spans="1:18" x14ac:dyDescent="0.25">
      <c r="A35" s="73"/>
      <c r="B35" s="78" t="s">
        <v>168</v>
      </c>
      <c r="C35" s="69" t="s">
        <v>125</v>
      </c>
      <c r="D35" s="69"/>
      <c r="E35" s="75" t="s">
        <v>29</v>
      </c>
      <c r="F35" s="79">
        <v>500</v>
      </c>
      <c r="G35" s="79">
        <v>500</v>
      </c>
      <c r="H35" s="79">
        <v>600</v>
      </c>
      <c r="I35" s="79">
        <v>500</v>
      </c>
      <c r="J35" s="79">
        <v>500</v>
      </c>
      <c r="K35" s="79">
        <v>600</v>
      </c>
      <c r="L35" s="80">
        <v>500</v>
      </c>
      <c r="M35" s="80">
        <v>500</v>
      </c>
      <c r="N35" s="72">
        <f t="shared" si="0"/>
        <v>4200</v>
      </c>
      <c r="O35" s="94"/>
      <c r="P35" s="72">
        <f t="shared" si="1"/>
        <v>0</v>
      </c>
      <c r="Q35" s="74"/>
      <c r="R35" s="77" t="s">
        <v>28</v>
      </c>
    </row>
    <row r="36" spans="1:18" ht="33.75" customHeight="1" x14ac:dyDescent="0.25">
      <c r="A36" s="73"/>
      <c r="B36" s="68" t="s">
        <v>143</v>
      </c>
      <c r="C36" s="69" t="s">
        <v>139</v>
      </c>
      <c r="D36" s="69"/>
      <c r="E36" s="75" t="s">
        <v>30</v>
      </c>
      <c r="F36" s="81">
        <v>2</v>
      </c>
      <c r="G36" s="81">
        <v>2</v>
      </c>
      <c r="H36" s="81"/>
      <c r="I36" s="81">
        <v>4</v>
      </c>
      <c r="J36" s="81">
        <v>2</v>
      </c>
      <c r="K36" s="81"/>
      <c r="L36" s="81">
        <v>2</v>
      </c>
      <c r="M36" s="81">
        <v>2</v>
      </c>
      <c r="N36" s="72">
        <f t="shared" ref="N36:N83" si="2">SUM(F36:M36)</f>
        <v>14</v>
      </c>
      <c r="O36" s="94"/>
      <c r="P36" s="72">
        <f t="shared" ref="P36:P69" si="3">O36*N36</f>
        <v>0</v>
      </c>
      <c r="Q36" s="74"/>
      <c r="R36" s="77" t="s">
        <v>28</v>
      </c>
    </row>
    <row r="37" spans="1:18" ht="33.75" customHeight="1" x14ac:dyDescent="0.25">
      <c r="A37" s="73"/>
      <c r="B37" s="68" t="s">
        <v>144</v>
      </c>
      <c r="C37" s="69" t="s">
        <v>139</v>
      </c>
      <c r="D37" s="69"/>
      <c r="E37" s="75" t="s">
        <v>30</v>
      </c>
      <c r="F37" s="81">
        <v>2</v>
      </c>
      <c r="G37" s="81">
        <v>4</v>
      </c>
      <c r="H37" s="81">
        <v>4</v>
      </c>
      <c r="I37" s="81">
        <v>6</v>
      </c>
      <c r="J37" s="81">
        <v>4</v>
      </c>
      <c r="K37" s="81">
        <v>4</v>
      </c>
      <c r="L37" s="81">
        <v>4</v>
      </c>
      <c r="M37" s="81">
        <v>4</v>
      </c>
      <c r="N37" s="72">
        <f t="shared" si="2"/>
        <v>32</v>
      </c>
      <c r="O37" s="94"/>
      <c r="P37" s="72">
        <f t="shared" si="3"/>
        <v>0</v>
      </c>
      <c r="Q37" s="74"/>
      <c r="R37" s="77" t="s">
        <v>28</v>
      </c>
    </row>
    <row r="38" spans="1:18" ht="33.75" customHeight="1" x14ac:dyDescent="0.25">
      <c r="A38" s="73"/>
      <c r="B38" s="68" t="s">
        <v>141</v>
      </c>
      <c r="C38" s="69" t="s">
        <v>139</v>
      </c>
      <c r="D38" s="69"/>
      <c r="E38" s="75" t="s">
        <v>30</v>
      </c>
      <c r="F38" s="81"/>
      <c r="G38" s="81">
        <v>2</v>
      </c>
      <c r="H38" s="81">
        <v>4</v>
      </c>
      <c r="I38" s="81">
        <v>2</v>
      </c>
      <c r="J38" s="81">
        <v>2</v>
      </c>
      <c r="K38" s="81">
        <v>4</v>
      </c>
      <c r="L38" s="81">
        <v>2</v>
      </c>
      <c r="M38" s="81">
        <v>2</v>
      </c>
      <c r="N38" s="72">
        <f t="shared" si="2"/>
        <v>18</v>
      </c>
      <c r="O38" s="94"/>
      <c r="P38" s="72">
        <f t="shared" si="3"/>
        <v>0</v>
      </c>
      <c r="Q38" s="74"/>
      <c r="R38" s="77" t="s">
        <v>28</v>
      </c>
    </row>
    <row r="39" spans="1:18" ht="33.75" customHeight="1" x14ac:dyDescent="0.25">
      <c r="A39" s="73"/>
      <c r="B39" s="68" t="s">
        <v>142</v>
      </c>
      <c r="C39" s="69" t="s">
        <v>139</v>
      </c>
      <c r="D39" s="69"/>
      <c r="E39" s="75" t="s">
        <v>30</v>
      </c>
      <c r="F39" s="81">
        <v>2</v>
      </c>
      <c r="G39" s="81"/>
      <c r="H39" s="81"/>
      <c r="I39" s="81"/>
      <c r="J39" s="81"/>
      <c r="K39" s="81"/>
      <c r="L39" s="81"/>
      <c r="M39" s="81"/>
      <c r="N39" s="72">
        <f t="shared" si="2"/>
        <v>2</v>
      </c>
      <c r="O39" s="94"/>
      <c r="P39" s="72">
        <f t="shared" si="3"/>
        <v>0</v>
      </c>
      <c r="Q39" s="74"/>
      <c r="R39" s="77" t="s">
        <v>28</v>
      </c>
    </row>
    <row r="40" spans="1:18" ht="33.75" customHeight="1" x14ac:dyDescent="0.25">
      <c r="A40" s="73"/>
      <c r="B40" s="68" t="s">
        <v>145</v>
      </c>
      <c r="C40" s="69" t="s">
        <v>139</v>
      </c>
      <c r="D40" s="69"/>
      <c r="E40" s="75" t="s">
        <v>30</v>
      </c>
      <c r="F40" s="81">
        <v>3</v>
      </c>
      <c r="G40" s="81"/>
      <c r="H40" s="81">
        <v>4</v>
      </c>
      <c r="I40" s="81">
        <v>2</v>
      </c>
      <c r="J40" s="81">
        <v>2</v>
      </c>
      <c r="K40" s="81">
        <v>4</v>
      </c>
      <c r="L40" s="81"/>
      <c r="M40" s="81"/>
      <c r="N40" s="72">
        <f t="shared" si="2"/>
        <v>15</v>
      </c>
      <c r="O40" s="94"/>
      <c r="P40" s="72">
        <f t="shared" si="3"/>
        <v>0</v>
      </c>
      <c r="Q40" s="74"/>
      <c r="R40" s="77" t="s">
        <v>28</v>
      </c>
    </row>
    <row r="41" spans="1:18" ht="33.75" customHeight="1" x14ac:dyDescent="0.25">
      <c r="A41" s="73"/>
      <c r="B41" s="68" t="s">
        <v>141</v>
      </c>
      <c r="C41" s="69"/>
      <c r="D41" s="69" t="s">
        <v>140</v>
      </c>
      <c r="E41" s="75" t="s">
        <v>29</v>
      </c>
      <c r="F41" s="81">
        <v>2</v>
      </c>
      <c r="G41" s="81">
        <v>2</v>
      </c>
      <c r="H41" s="81"/>
      <c r="I41" s="81">
        <v>2</v>
      </c>
      <c r="J41" s="81">
        <v>2</v>
      </c>
      <c r="K41" s="81"/>
      <c r="L41" s="81">
        <v>2</v>
      </c>
      <c r="M41" s="81">
        <v>2</v>
      </c>
      <c r="N41" s="72">
        <f t="shared" si="2"/>
        <v>12</v>
      </c>
      <c r="O41" s="94"/>
      <c r="P41" s="72">
        <f t="shared" si="3"/>
        <v>0</v>
      </c>
      <c r="Q41" s="74"/>
      <c r="R41" s="77" t="s">
        <v>28</v>
      </c>
    </row>
    <row r="42" spans="1:18" ht="33.75" customHeight="1" x14ac:dyDescent="0.25">
      <c r="A42" s="73"/>
      <c r="B42" s="68" t="s">
        <v>142</v>
      </c>
      <c r="C42" s="69"/>
      <c r="D42" s="69" t="s">
        <v>140</v>
      </c>
      <c r="E42" s="75" t="s">
        <v>29</v>
      </c>
      <c r="F42" s="81"/>
      <c r="G42" s="81"/>
      <c r="H42" s="81">
        <v>2</v>
      </c>
      <c r="I42" s="81"/>
      <c r="J42" s="81"/>
      <c r="K42" s="81">
        <v>2</v>
      </c>
      <c r="L42" s="81"/>
      <c r="M42" s="81"/>
      <c r="N42" s="72">
        <f t="shared" si="2"/>
        <v>4</v>
      </c>
      <c r="O42" s="94"/>
      <c r="P42" s="72">
        <f t="shared" si="3"/>
        <v>0</v>
      </c>
      <c r="Q42" s="74"/>
      <c r="R42" s="77" t="s">
        <v>28</v>
      </c>
    </row>
    <row r="43" spans="1:18" ht="33.75" customHeight="1" x14ac:dyDescent="0.25">
      <c r="A43" s="73"/>
      <c r="B43" s="68" t="s">
        <v>64</v>
      </c>
      <c r="C43" s="69" t="s">
        <v>81</v>
      </c>
      <c r="D43" s="69" t="s">
        <v>147</v>
      </c>
      <c r="E43" s="75" t="s">
        <v>30</v>
      </c>
      <c r="F43" s="81">
        <v>48</v>
      </c>
      <c r="G43" s="81">
        <v>40</v>
      </c>
      <c r="H43" s="81">
        <v>50</v>
      </c>
      <c r="I43" s="81">
        <v>39</v>
      </c>
      <c r="J43" s="81">
        <v>39</v>
      </c>
      <c r="K43" s="81">
        <v>50</v>
      </c>
      <c r="L43" s="81">
        <v>40</v>
      </c>
      <c r="M43" s="81">
        <v>36</v>
      </c>
      <c r="N43" s="72">
        <f t="shared" si="2"/>
        <v>342</v>
      </c>
      <c r="O43" s="94"/>
      <c r="P43" s="72">
        <f t="shared" si="3"/>
        <v>0</v>
      </c>
      <c r="Q43" s="74"/>
      <c r="R43" s="77" t="s">
        <v>28</v>
      </c>
    </row>
    <row r="44" spans="1:18" ht="33.75" customHeight="1" x14ac:dyDescent="0.25">
      <c r="A44" s="73"/>
      <c r="B44" s="68" t="s">
        <v>146</v>
      </c>
      <c r="C44" s="69" t="s">
        <v>81</v>
      </c>
      <c r="D44" s="69" t="s">
        <v>148</v>
      </c>
      <c r="E44" s="75" t="s">
        <v>30</v>
      </c>
      <c r="F44" s="81">
        <v>47</v>
      </c>
      <c r="G44" s="81">
        <v>39</v>
      </c>
      <c r="H44" s="81">
        <v>49</v>
      </c>
      <c r="I44" s="81">
        <v>39</v>
      </c>
      <c r="J44" s="81">
        <v>39</v>
      </c>
      <c r="K44" s="81">
        <v>49</v>
      </c>
      <c r="L44" s="81">
        <v>39</v>
      </c>
      <c r="M44" s="81">
        <v>35</v>
      </c>
      <c r="N44" s="72">
        <f t="shared" si="2"/>
        <v>336</v>
      </c>
      <c r="O44" s="94"/>
      <c r="P44" s="72">
        <f t="shared" si="3"/>
        <v>0</v>
      </c>
      <c r="Q44" s="74"/>
      <c r="R44" s="77" t="s">
        <v>28</v>
      </c>
    </row>
    <row r="45" spans="1:18" ht="33.75" customHeight="1" x14ac:dyDescent="0.25">
      <c r="A45" s="73"/>
      <c r="B45" s="68" t="s">
        <v>54</v>
      </c>
      <c r="C45" s="69" t="s">
        <v>81</v>
      </c>
      <c r="D45" s="69" t="s">
        <v>59</v>
      </c>
      <c r="E45" s="75" t="s">
        <v>30</v>
      </c>
      <c r="F45" s="81">
        <v>46</v>
      </c>
      <c r="G45" s="81">
        <v>38</v>
      </c>
      <c r="H45" s="81">
        <v>48</v>
      </c>
      <c r="I45" s="81">
        <v>38</v>
      </c>
      <c r="J45" s="81">
        <v>38</v>
      </c>
      <c r="K45" s="81">
        <v>48</v>
      </c>
      <c r="L45" s="81">
        <v>38</v>
      </c>
      <c r="M45" s="81">
        <v>36</v>
      </c>
      <c r="N45" s="72">
        <f t="shared" si="2"/>
        <v>330</v>
      </c>
      <c r="O45" s="94"/>
      <c r="P45" s="72">
        <f t="shared" si="3"/>
        <v>0</v>
      </c>
      <c r="Q45" s="74"/>
      <c r="R45" s="77" t="s">
        <v>28</v>
      </c>
    </row>
    <row r="46" spans="1:18" ht="33.75" customHeight="1" x14ac:dyDescent="0.25">
      <c r="A46" s="73"/>
      <c r="B46" s="68" t="s">
        <v>55</v>
      </c>
      <c r="C46" s="69" t="s">
        <v>81</v>
      </c>
      <c r="D46" s="69" t="s">
        <v>149</v>
      </c>
      <c r="E46" s="75" t="s">
        <v>30</v>
      </c>
      <c r="F46" s="81">
        <v>794</v>
      </c>
      <c r="G46" s="81">
        <v>661</v>
      </c>
      <c r="H46" s="81">
        <v>817</v>
      </c>
      <c r="I46" s="81">
        <v>494</v>
      </c>
      <c r="J46" s="81">
        <v>494</v>
      </c>
      <c r="K46" s="81">
        <v>702</v>
      </c>
      <c r="L46" s="81">
        <v>660</v>
      </c>
      <c r="M46" s="81">
        <v>589</v>
      </c>
      <c r="N46" s="72">
        <f t="shared" si="2"/>
        <v>5211</v>
      </c>
      <c r="O46" s="94"/>
      <c r="P46" s="72">
        <f t="shared" si="3"/>
        <v>0</v>
      </c>
      <c r="Q46" s="74"/>
      <c r="R46" s="77" t="s">
        <v>28</v>
      </c>
    </row>
    <row r="47" spans="1:18" ht="33.75" customHeight="1" x14ac:dyDescent="0.25">
      <c r="A47" s="73"/>
      <c r="B47" s="68" t="s">
        <v>56</v>
      </c>
      <c r="C47" s="69" t="s">
        <v>81</v>
      </c>
      <c r="D47" s="69" t="s">
        <v>60</v>
      </c>
      <c r="E47" s="75" t="s">
        <v>30</v>
      </c>
      <c r="F47" s="81">
        <v>54</v>
      </c>
      <c r="G47" s="81">
        <v>41</v>
      </c>
      <c r="H47" s="81">
        <v>56</v>
      </c>
      <c r="I47" s="81">
        <v>45</v>
      </c>
      <c r="J47" s="81">
        <v>45</v>
      </c>
      <c r="K47" s="81">
        <v>57</v>
      </c>
      <c r="L47" s="81">
        <v>41</v>
      </c>
      <c r="M47" s="81">
        <v>39</v>
      </c>
      <c r="N47" s="72">
        <f t="shared" si="2"/>
        <v>378</v>
      </c>
      <c r="O47" s="94"/>
      <c r="P47" s="72">
        <f t="shared" si="3"/>
        <v>0</v>
      </c>
      <c r="Q47" s="74"/>
      <c r="R47" s="77" t="s">
        <v>28</v>
      </c>
    </row>
    <row r="48" spans="1:18" ht="33.75" customHeight="1" x14ac:dyDescent="0.25">
      <c r="A48" s="73"/>
      <c r="B48" s="68" t="s">
        <v>58</v>
      </c>
      <c r="C48" s="82" t="s">
        <v>63</v>
      </c>
      <c r="D48" s="82" t="s">
        <v>61</v>
      </c>
      <c r="E48" s="83" t="s">
        <v>30</v>
      </c>
      <c r="F48" s="84">
        <v>24</v>
      </c>
      <c r="G48" s="83">
        <v>38</v>
      </c>
      <c r="H48" s="83">
        <v>47</v>
      </c>
      <c r="I48" s="83">
        <v>19</v>
      </c>
      <c r="J48" s="83">
        <v>19</v>
      </c>
      <c r="K48" s="83">
        <v>47</v>
      </c>
      <c r="L48" s="83">
        <v>37</v>
      </c>
      <c r="M48" s="83">
        <v>35</v>
      </c>
      <c r="N48" s="72">
        <f t="shared" si="2"/>
        <v>266</v>
      </c>
      <c r="O48" s="94"/>
      <c r="P48" s="72">
        <f t="shared" si="3"/>
        <v>0</v>
      </c>
      <c r="Q48" s="74"/>
      <c r="R48" s="77" t="s">
        <v>28</v>
      </c>
    </row>
    <row r="49" spans="1:18" ht="33.75" customHeight="1" x14ac:dyDescent="0.25">
      <c r="A49" s="73"/>
      <c r="B49" s="68" t="s">
        <v>58</v>
      </c>
      <c r="C49" s="82" t="s">
        <v>63</v>
      </c>
      <c r="D49" s="82" t="s">
        <v>62</v>
      </c>
      <c r="E49" s="83" t="s">
        <v>30</v>
      </c>
      <c r="F49" s="84">
        <v>27</v>
      </c>
      <c r="G49" s="83">
        <v>38</v>
      </c>
      <c r="H49" s="83">
        <v>51</v>
      </c>
      <c r="I49" s="83">
        <v>21</v>
      </c>
      <c r="J49" s="83">
        <v>21</v>
      </c>
      <c r="K49" s="83">
        <v>51</v>
      </c>
      <c r="L49" s="83">
        <v>37</v>
      </c>
      <c r="M49" s="83">
        <v>35</v>
      </c>
      <c r="N49" s="72">
        <f t="shared" si="2"/>
        <v>281</v>
      </c>
      <c r="O49" s="94"/>
      <c r="P49" s="72">
        <f t="shared" si="3"/>
        <v>0</v>
      </c>
      <c r="Q49" s="74"/>
      <c r="R49" s="77" t="s">
        <v>28</v>
      </c>
    </row>
    <row r="50" spans="1:18" ht="33.75" customHeight="1" x14ac:dyDescent="0.25">
      <c r="A50" s="73"/>
      <c r="B50" s="68" t="s">
        <v>150</v>
      </c>
      <c r="C50" s="69" t="s">
        <v>81</v>
      </c>
      <c r="D50" s="69"/>
      <c r="E50" s="75" t="s">
        <v>30</v>
      </c>
      <c r="F50" s="81"/>
      <c r="G50" s="81">
        <v>1</v>
      </c>
      <c r="H50" s="81">
        <v>2</v>
      </c>
      <c r="I50" s="81">
        <v>1</v>
      </c>
      <c r="J50" s="81">
        <v>1</v>
      </c>
      <c r="K50" s="81">
        <v>2</v>
      </c>
      <c r="L50" s="81">
        <v>1</v>
      </c>
      <c r="M50" s="81">
        <v>1</v>
      </c>
      <c r="N50" s="72">
        <f t="shared" si="2"/>
        <v>9</v>
      </c>
      <c r="O50" s="94"/>
      <c r="P50" s="72">
        <f t="shared" si="3"/>
        <v>0</v>
      </c>
      <c r="Q50" s="74"/>
      <c r="R50" s="77" t="s">
        <v>28</v>
      </c>
    </row>
    <row r="51" spans="1:18" ht="33.75" customHeight="1" x14ac:dyDescent="0.25">
      <c r="A51" s="73"/>
      <c r="B51" s="68" t="s">
        <v>151</v>
      </c>
      <c r="C51" s="69" t="s">
        <v>81</v>
      </c>
      <c r="D51" s="69"/>
      <c r="E51" s="75" t="s">
        <v>30</v>
      </c>
      <c r="F51" s="81"/>
      <c r="G51" s="81">
        <v>1</v>
      </c>
      <c r="H51" s="81"/>
      <c r="I51" s="81">
        <v>2</v>
      </c>
      <c r="J51" s="81">
        <v>1</v>
      </c>
      <c r="K51" s="81"/>
      <c r="L51" s="81">
        <v>1</v>
      </c>
      <c r="M51" s="81">
        <v>1</v>
      </c>
      <c r="N51" s="72">
        <f t="shared" si="2"/>
        <v>6</v>
      </c>
      <c r="O51" s="94"/>
      <c r="P51" s="72">
        <f t="shared" si="3"/>
        <v>0</v>
      </c>
      <c r="Q51" s="74"/>
      <c r="R51" s="77" t="s">
        <v>28</v>
      </c>
    </row>
    <row r="52" spans="1:18" ht="33.75" customHeight="1" x14ac:dyDescent="0.25">
      <c r="A52" s="73"/>
      <c r="B52" s="68" t="s">
        <v>152</v>
      </c>
      <c r="C52" s="69" t="s">
        <v>81</v>
      </c>
      <c r="D52" s="69"/>
      <c r="E52" s="75" t="s">
        <v>30</v>
      </c>
      <c r="F52" s="81">
        <v>1</v>
      </c>
      <c r="G52" s="81"/>
      <c r="H52" s="81"/>
      <c r="I52" s="81"/>
      <c r="J52" s="81"/>
      <c r="K52" s="81"/>
      <c r="L52" s="81"/>
      <c r="M52" s="81"/>
      <c r="N52" s="72">
        <f t="shared" si="2"/>
        <v>1</v>
      </c>
      <c r="O52" s="94"/>
      <c r="P52" s="72">
        <f t="shared" si="3"/>
        <v>0</v>
      </c>
      <c r="Q52" s="74"/>
      <c r="R52" s="77" t="s">
        <v>28</v>
      </c>
    </row>
    <row r="53" spans="1:18" ht="33.75" customHeight="1" x14ac:dyDescent="0.25">
      <c r="A53" s="73"/>
      <c r="B53" s="68" t="s">
        <v>153</v>
      </c>
      <c r="C53" s="69" t="s">
        <v>81</v>
      </c>
      <c r="D53" s="69" t="s">
        <v>154</v>
      </c>
      <c r="E53" s="75" t="s">
        <v>30</v>
      </c>
      <c r="F53" s="81">
        <v>1</v>
      </c>
      <c r="G53" s="81">
        <v>1</v>
      </c>
      <c r="H53" s="81">
        <v>1</v>
      </c>
      <c r="I53" s="81">
        <v>1</v>
      </c>
      <c r="J53" s="81">
        <v>1</v>
      </c>
      <c r="K53" s="81">
        <v>1</v>
      </c>
      <c r="L53" s="81">
        <v>1</v>
      </c>
      <c r="M53" s="81">
        <v>1</v>
      </c>
      <c r="N53" s="72">
        <f t="shared" si="2"/>
        <v>8</v>
      </c>
      <c r="O53" s="94"/>
      <c r="P53" s="72">
        <f t="shared" si="3"/>
        <v>0</v>
      </c>
      <c r="Q53" s="74"/>
      <c r="R53" s="77" t="s">
        <v>28</v>
      </c>
    </row>
    <row r="54" spans="1:18" ht="33.75" customHeight="1" x14ac:dyDescent="0.25">
      <c r="A54" s="73"/>
      <c r="B54" s="68" t="s">
        <v>155</v>
      </c>
      <c r="C54" s="69" t="s">
        <v>81</v>
      </c>
      <c r="D54" s="69" t="s">
        <v>156</v>
      </c>
      <c r="E54" s="75" t="s">
        <v>30</v>
      </c>
      <c r="F54" s="81">
        <v>670</v>
      </c>
      <c r="G54" s="81">
        <v>553</v>
      </c>
      <c r="H54" s="81">
        <v>684</v>
      </c>
      <c r="I54" s="81">
        <v>430</v>
      </c>
      <c r="J54" s="81">
        <v>430</v>
      </c>
      <c r="K54" s="81">
        <v>684</v>
      </c>
      <c r="L54" s="81">
        <v>562</v>
      </c>
      <c r="M54" s="81">
        <v>502</v>
      </c>
      <c r="N54" s="72">
        <f t="shared" si="2"/>
        <v>4515</v>
      </c>
      <c r="O54" s="94"/>
      <c r="P54" s="72">
        <f t="shared" si="3"/>
        <v>0</v>
      </c>
      <c r="Q54" s="74"/>
      <c r="R54" s="77" t="s">
        <v>28</v>
      </c>
    </row>
    <row r="55" spans="1:18" ht="33.75" customHeight="1" x14ac:dyDescent="0.25">
      <c r="A55" s="73"/>
      <c r="B55" s="68" t="s">
        <v>53</v>
      </c>
      <c r="C55" s="69" t="s">
        <v>81</v>
      </c>
      <c r="D55" s="69" t="s">
        <v>157</v>
      </c>
      <c r="E55" s="75" t="s">
        <v>30</v>
      </c>
      <c r="F55" s="81">
        <v>1</v>
      </c>
      <c r="G55" s="81">
        <v>1</v>
      </c>
      <c r="H55" s="81">
        <v>1</v>
      </c>
      <c r="I55" s="81">
        <v>1</v>
      </c>
      <c r="J55" s="81">
        <v>1</v>
      </c>
      <c r="K55" s="81">
        <v>1</v>
      </c>
      <c r="L55" s="81">
        <v>1</v>
      </c>
      <c r="M55" s="81">
        <v>1</v>
      </c>
      <c r="N55" s="72">
        <f t="shared" si="2"/>
        <v>8</v>
      </c>
      <c r="O55" s="94"/>
      <c r="P55" s="72">
        <f t="shared" si="3"/>
        <v>0</v>
      </c>
      <c r="Q55" s="74"/>
      <c r="R55" s="77" t="s">
        <v>28</v>
      </c>
    </row>
    <row r="56" spans="1:18" ht="33.75" customHeight="1" x14ac:dyDescent="0.25">
      <c r="A56" s="73"/>
      <c r="B56" s="68" t="s">
        <v>53</v>
      </c>
      <c r="C56" s="69" t="s">
        <v>81</v>
      </c>
      <c r="D56" s="69" t="s">
        <v>40</v>
      </c>
      <c r="E56" s="75" t="s">
        <v>30</v>
      </c>
      <c r="F56" s="81">
        <v>3</v>
      </c>
      <c r="G56" s="81"/>
      <c r="H56" s="81">
        <v>4</v>
      </c>
      <c r="I56" s="81">
        <v>2</v>
      </c>
      <c r="J56" s="81">
        <v>2</v>
      </c>
      <c r="K56" s="81">
        <v>4</v>
      </c>
      <c r="L56" s="81"/>
      <c r="M56" s="81"/>
      <c r="N56" s="72">
        <f t="shared" si="2"/>
        <v>15</v>
      </c>
      <c r="O56" s="94"/>
      <c r="P56" s="72">
        <f t="shared" si="3"/>
        <v>0</v>
      </c>
      <c r="Q56" s="74"/>
      <c r="R56" s="77" t="s">
        <v>28</v>
      </c>
    </row>
    <row r="57" spans="1:18" ht="33.75" customHeight="1" x14ac:dyDescent="0.25">
      <c r="A57" s="73"/>
      <c r="B57" s="68" t="s">
        <v>53</v>
      </c>
      <c r="C57" s="69" t="s">
        <v>81</v>
      </c>
      <c r="D57" s="69" t="s">
        <v>158</v>
      </c>
      <c r="E57" s="75" t="s">
        <v>30</v>
      </c>
      <c r="F57" s="81">
        <v>2</v>
      </c>
      <c r="G57" s="81"/>
      <c r="H57" s="81"/>
      <c r="I57" s="81"/>
      <c r="J57" s="81"/>
      <c r="K57" s="81">
        <v>9</v>
      </c>
      <c r="L57" s="81"/>
      <c r="M57" s="81"/>
      <c r="N57" s="72">
        <f t="shared" si="2"/>
        <v>11</v>
      </c>
      <c r="O57" s="94"/>
      <c r="P57" s="72">
        <f t="shared" si="3"/>
        <v>0</v>
      </c>
      <c r="Q57" s="74"/>
      <c r="R57" s="77" t="s">
        <v>28</v>
      </c>
    </row>
    <row r="58" spans="1:18" ht="33.75" customHeight="1" x14ac:dyDescent="0.25">
      <c r="A58" s="73"/>
      <c r="B58" s="68" t="s">
        <v>35</v>
      </c>
      <c r="C58" s="69" t="s">
        <v>81</v>
      </c>
      <c r="D58" s="69" t="s">
        <v>36</v>
      </c>
      <c r="E58" s="75" t="s">
        <v>30</v>
      </c>
      <c r="F58" s="81">
        <v>2</v>
      </c>
      <c r="G58" s="81">
        <v>2</v>
      </c>
      <c r="H58" s="81">
        <v>2</v>
      </c>
      <c r="I58" s="81">
        <v>3</v>
      </c>
      <c r="J58" s="81">
        <v>2</v>
      </c>
      <c r="K58" s="81">
        <v>2</v>
      </c>
      <c r="L58" s="81">
        <v>2</v>
      </c>
      <c r="M58" s="81">
        <v>2</v>
      </c>
      <c r="N58" s="72">
        <f t="shared" si="2"/>
        <v>17</v>
      </c>
      <c r="O58" s="94"/>
      <c r="P58" s="72">
        <f t="shared" si="3"/>
        <v>0</v>
      </c>
      <c r="Q58" s="74"/>
      <c r="R58" s="77" t="s">
        <v>28</v>
      </c>
    </row>
    <row r="59" spans="1:18" ht="31.5" x14ac:dyDescent="0.25">
      <c r="A59" s="73"/>
      <c r="B59" s="68" t="s">
        <v>169</v>
      </c>
      <c r="C59" s="69" t="s">
        <v>170</v>
      </c>
      <c r="D59" s="69" t="s">
        <v>171</v>
      </c>
      <c r="E59" s="75" t="s">
        <v>30</v>
      </c>
      <c r="F59" s="81">
        <v>46</v>
      </c>
      <c r="G59" s="75">
        <v>38</v>
      </c>
      <c r="H59" s="75">
        <v>47</v>
      </c>
      <c r="I59" s="75">
        <v>18</v>
      </c>
      <c r="J59" s="75">
        <v>18</v>
      </c>
      <c r="K59" s="75">
        <v>47</v>
      </c>
      <c r="L59" s="75">
        <v>38</v>
      </c>
      <c r="M59" s="75">
        <v>34</v>
      </c>
      <c r="N59" s="72">
        <f t="shared" si="2"/>
        <v>286</v>
      </c>
      <c r="O59" s="94"/>
      <c r="P59" s="72">
        <f t="shared" si="3"/>
        <v>0</v>
      </c>
      <c r="Q59" s="74"/>
      <c r="R59" s="77" t="s">
        <v>28</v>
      </c>
    </row>
    <row r="60" spans="1:18" s="1" customFormat="1" ht="31.5" x14ac:dyDescent="0.25">
      <c r="A60" s="85"/>
      <c r="B60" s="68" t="s">
        <v>172</v>
      </c>
      <c r="C60" s="69" t="s">
        <v>170</v>
      </c>
      <c r="D60" s="69"/>
      <c r="E60" s="75" t="s">
        <v>30</v>
      </c>
      <c r="F60" s="81">
        <v>49</v>
      </c>
      <c r="G60" s="75">
        <v>38</v>
      </c>
      <c r="H60" s="75">
        <v>51</v>
      </c>
      <c r="I60" s="75">
        <v>20</v>
      </c>
      <c r="J60" s="75">
        <v>20</v>
      </c>
      <c r="K60" s="75">
        <v>51</v>
      </c>
      <c r="L60" s="75">
        <v>38</v>
      </c>
      <c r="M60" s="75">
        <v>34</v>
      </c>
      <c r="N60" s="72">
        <f t="shared" si="2"/>
        <v>301</v>
      </c>
      <c r="O60" s="94"/>
      <c r="P60" s="86">
        <f t="shared" si="3"/>
        <v>0</v>
      </c>
      <c r="Q60" s="87"/>
      <c r="R60" s="88" t="s">
        <v>28</v>
      </c>
    </row>
    <row r="61" spans="1:18" s="1" customFormat="1" x14ac:dyDescent="0.25">
      <c r="A61" s="85"/>
      <c r="B61" s="68" t="s">
        <v>173</v>
      </c>
      <c r="C61" s="69" t="s">
        <v>81</v>
      </c>
      <c r="D61" s="69" t="s">
        <v>174</v>
      </c>
      <c r="E61" s="75" t="s">
        <v>30</v>
      </c>
      <c r="F61" s="81">
        <v>193</v>
      </c>
      <c r="G61" s="75">
        <v>181</v>
      </c>
      <c r="H61" s="75">
        <v>221</v>
      </c>
      <c r="I61" s="75">
        <v>102</v>
      </c>
      <c r="J61" s="75">
        <v>102</v>
      </c>
      <c r="K61" s="75">
        <v>222</v>
      </c>
      <c r="L61" s="75">
        <v>179</v>
      </c>
      <c r="M61" s="75">
        <v>168</v>
      </c>
      <c r="N61" s="72">
        <f t="shared" si="2"/>
        <v>1368</v>
      </c>
      <c r="O61" s="94"/>
      <c r="P61" s="86">
        <f t="shared" si="3"/>
        <v>0</v>
      </c>
      <c r="Q61" s="87"/>
      <c r="R61" s="88" t="s">
        <v>28</v>
      </c>
    </row>
    <row r="62" spans="1:18" x14ac:dyDescent="0.25">
      <c r="A62" s="73"/>
      <c r="B62" s="68" t="s">
        <v>175</v>
      </c>
      <c r="C62" s="69" t="s">
        <v>81</v>
      </c>
      <c r="D62" s="69" t="s">
        <v>176</v>
      </c>
      <c r="E62" s="75" t="s">
        <v>30</v>
      </c>
      <c r="F62" s="81">
        <v>3</v>
      </c>
      <c r="G62" s="81"/>
      <c r="H62" s="81">
        <v>4</v>
      </c>
      <c r="I62" s="81">
        <v>2</v>
      </c>
      <c r="J62" s="81">
        <v>2</v>
      </c>
      <c r="K62" s="81">
        <v>4</v>
      </c>
      <c r="L62" s="81"/>
      <c r="M62" s="81"/>
      <c r="N62" s="72">
        <f t="shared" si="2"/>
        <v>15</v>
      </c>
      <c r="O62" s="94"/>
      <c r="P62" s="72">
        <f t="shared" si="3"/>
        <v>0</v>
      </c>
      <c r="Q62" s="74"/>
      <c r="R62" s="77" t="s">
        <v>28</v>
      </c>
    </row>
    <row r="63" spans="1:18" x14ac:dyDescent="0.25">
      <c r="A63" s="73"/>
      <c r="B63" s="68" t="s">
        <v>175</v>
      </c>
      <c r="C63" s="69" t="s">
        <v>81</v>
      </c>
      <c r="D63" s="69" t="s">
        <v>177</v>
      </c>
      <c r="E63" s="75" t="s">
        <v>30</v>
      </c>
      <c r="F63" s="81">
        <v>1</v>
      </c>
      <c r="G63" s="75"/>
      <c r="H63" s="75"/>
      <c r="I63" s="75"/>
      <c r="J63" s="75"/>
      <c r="K63" s="75"/>
      <c r="L63" s="75"/>
      <c r="M63" s="75"/>
      <c r="N63" s="72">
        <f t="shared" si="2"/>
        <v>1</v>
      </c>
      <c r="O63" s="94"/>
      <c r="P63" s="72">
        <f t="shared" si="3"/>
        <v>0</v>
      </c>
      <c r="Q63" s="74"/>
      <c r="R63" s="77" t="s">
        <v>28</v>
      </c>
    </row>
    <row r="64" spans="1:18" x14ac:dyDescent="0.25">
      <c r="A64" s="73"/>
      <c r="B64" s="68" t="s">
        <v>175</v>
      </c>
      <c r="C64" s="69" t="s">
        <v>81</v>
      </c>
      <c r="D64" s="69" t="s">
        <v>178</v>
      </c>
      <c r="E64" s="75" t="s">
        <v>30</v>
      </c>
      <c r="F64" s="81"/>
      <c r="G64" s="75">
        <v>1</v>
      </c>
      <c r="H64" s="75"/>
      <c r="I64" s="75">
        <v>2</v>
      </c>
      <c r="J64" s="75">
        <v>1</v>
      </c>
      <c r="K64" s="75"/>
      <c r="L64" s="75">
        <v>1</v>
      </c>
      <c r="M64" s="75">
        <v>1</v>
      </c>
      <c r="N64" s="72">
        <f t="shared" si="2"/>
        <v>6</v>
      </c>
      <c r="O64" s="94"/>
      <c r="P64" s="72">
        <f t="shared" si="3"/>
        <v>0</v>
      </c>
      <c r="Q64" s="74"/>
      <c r="R64" s="77" t="s">
        <v>28</v>
      </c>
    </row>
    <row r="65" spans="1:18" x14ac:dyDescent="0.25">
      <c r="A65" s="73"/>
      <c r="B65" s="68" t="s">
        <v>175</v>
      </c>
      <c r="C65" s="69" t="s">
        <v>81</v>
      </c>
      <c r="D65" s="69" t="s">
        <v>179</v>
      </c>
      <c r="E65" s="75" t="s">
        <v>30</v>
      </c>
      <c r="F65" s="81">
        <v>1</v>
      </c>
      <c r="G65" s="81"/>
      <c r="H65" s="81"/>
      <c r="I65" s="81"/>
      <c r="J65" s="81"/>
      <c r="K65" s="81"/>
      <c r="L65" s="81"/>
      <c r="M65" s="81"/>
      <c r="N65" s="72">
        <f t="shared" si="2"/>
        <v>1</v>
      </c>
      <c r="O65" s="94"/>
      <c r="P65" s="72">
        <f t="shared" si="3"/>
        <v>0</v>
      </c>
      <c r="Q65" s="74"/>
      <c r="R65" s="77" t="s">
        <v>28</v>
      </c>
    </row>
    <row r="66" spans="1:18" x14ac:dyDescent="0.25">
      <c r="A66" s="73"/>
      <c r="B66" s="68" t="s">
        <v>175</v>
      </c>
      <c r="C66" s="69" t="s">
        <v>81</v>
      </c>
      <c r="D66" s="69" t="s">
        <v>180</v>
      </c>
      <c r="E66" s="75" t="s">
        <v>30</v>
      </c>
      <c r="F66" s="81"/>
      <c r="G66" s="75">
        <v>1</v>
      </c>
      <c r="H66" s="75">
        <v>2</v>
      </c>
      <c r="I66" s="75">
        <v>1</v>
      </c>
      <c r="J66" s="75">
        <v>1</v>
      </c>
      <c r="K66" s="75">
        <v>2</v>
      </c>
      <c r="L66" s="75">
        <v>1</v>
      </c>
      <c r="M66" s="75">
        <v>1</v>
      </c>
      <c r="N66" s="72">
        <f t="shared" si="2"/>
        <v>9</v>
      </c>
      <c r="O66" s="94"/>
      <c r="P66" s="72">
        <f t="shared" si="3"/>
        <v>0</v>
      </c>
      <c r="Q66" s="74"/>
      <c r="R66" s="77" t="s">
        <v>28</v>
      </c>
    </row>
    <row r="67" spans="1:18" x14ac:dyDescent="0.25">
      <c r="A67" s="73"/>
      <c r="B67" s="68" t="s">
        <v>181</v>
      </c>
      <c r="C67" s="69"/>
      <c r="D67" s="69" t="s">
        <v>182</v>
      </c>
      <c r="E67" s="75" t="s">
        <v>30</v>
      </c>
      <c r="F67" s="81">
        <v>1</v>
      </c>
      <c r="G67" s="75">
        <v>1</v>
      </c>
      <c r="H67" s="75">
        <v>1</v>
      </c>
      <c r="I67" s="75">
        <v>1</v>
      </c>
      <c r="J67" s="75">
        <v>1</v>
      </c>
      <c r="K67" s="75">
        <v>1</v>
      </c>
      <c r="L67" s="75">
        <v>1</v>
      </c>
      <c r="M67" s="75">
        <v>1</v>
      </c>
      <c r="N67" s="72">
        <f t="shared" si="2"/>
        <v>8</v>
      </c>
      <c r="O67" s="94"/>
      <c r="P67" s="72">
        <f t="shared" si="3"/>
        <v>0</v>
      </c>
      <c r="Q67" s="74"/>
      <c r="R67" s="77" t="s">
        <v>28</v>
      </c>
    </row>
    <row r="68" spans="1:18" x14ac:dyDescent="0.25">
      <c r="A68" s="73"/>
      <c r="B68" s="68" t="s">
        <v>183</v>
      </c>
      <c r="C68" s="69" t="s">
        <v>81</v>
      </c>
      <c r="D68" s="89" t="s">
        <v>184</v>
      </c>
      <c r="E68" s="75" t="s">
        <v>30</v>
      </c>
      <c r="F68" s="81">
        <v>1</v>
      </c>
      <c r="G68" s="75">
        <v>1</v>
      </c>
      <c r="H68" s="75">
        <v>1</v>
      </c>
      <c r="I68" s="75">
        <v>1</v>
      </c>
      <c r="J68" s="75">
        <v>1</v>
      </c>
      <c r="K68" s="75">
        <v>1</v>
      </c>
      <c r="L68" s="75">
        <v>1</v>
      </c>
      <c r="M68" s="75">
        <v>1</v>
      </c>
      <c r="N68" s="72">
        <f t="shared" si="2"/>
        <v>8</v>
      </c>
      <c r="O68" s="94"/>
      <c r="P68" s="72">
        <f t="shared" si="3"/>
        <v>0</v>
      </c>
      <c r="Q68" s="74"/>
      <c r="R68" s="77" t="s">
        <v>28</v>
      </c>
    </row>
    <row r="69" spans="1:18" x14ac:dyDescent="0.25">
      <c r="A69" s="73"/>
      <c r="B69" s="68" t="s">
        <v>185</v>
      </c>
      <c r="C69" s="69" t="s">
        <v>81</v>
      </c>
      <c r="D69" s="69" t="s">
        <v>37</v>
      </c>
      <c r="E69" s="75" t="s">
        <v>30</v>
      </c>
      <c r="F69" s="81">
        <v>1</v>
      </c>
      <c r="G69" s="75">
        <v>1</v>
      </c>
      <c r="H69" s="75">
        <v>1</v>
      </c>
      <c r="I69" s="75">
        <v>1</v>
      </c>
      <c r="J69" s="75">
        <v>1</v>
      </c>
      <c r="K69" s="75">
        <v>1</v>
      </c>
      <c r="L69" s="75">
        <v>1</v>
      </c>
      <c r="M69" s="75">
        <v>1</v>
      </c>
      <c r="N69" s="72">
        <f t="shared" si="2"/>
        <v>8</v>
      </c>
      <c r="O69" s="94"/>
      <c r="P69" s="72">
        <f t="shared" si="3"/>
        <v>0</v>
      </c>
      <c r="Q69" s="74"/>
      <c r="R69" s="77" t="s">
        <v>28</v>
      </c>
    </row>
    <row r="70" spans="1:18" x14ac:dyDescent="0.25">
      <c r="A70" s="73"/>
      <c r="B70" s="68" t="s">
        <v>186</v>
      </c>
      <c r="C70" s="69" t="s">
        <v>81</v>
      </c>
      <c r="D70" s="69" t="s">
        <v>187</v>
      </c>
      <c r="E70" s="75" t="s">
        <v>30</v>
      </c>
      <c r="F70" s="81"/>
      <c r="G70" s="81"/>
      <c r="H70" s="81">
        <v>1</v>
      </c>
      <c r="I70" s="81"/>
      <c r="J70" s="81"/>
      <c r="K70" s="81">
        <v>1</v>
      </c>
      <c r="L70" s="81"/>
      <c r="M70" s="81"/>
      <c r="N70" s="72">
        <f t="shared" si="2"/>
        <v>2</v>
      </c>
      <c r="O70" s="94"/>
      <c r="P70" s="72">
        <f>O70*N70</f>
        <v>0</v>
      </c>
      <c r="Q70" s="74"/>
      <c r="R70" s="77" t="s">
        <v>28</v>
      </c>
    </row>
    <row r="71" spans="1:18" ht="31.5" x14ac:dyDescent="0.25">
      <c r="A71" s="73"/>
      <c r="B71" s="68" t="s">
        <v>188</v>
      </c>
      <c r="C71" s="69" t="s">
        <v>81</v>
      </c>
      <c r="D71" s="69" t="s">
        <v>189</v>
      </c>
      <c r="E71" s="75" t="s">
        <v>30</v>
      </c>
      <c r="F71" s="81">
        <v>8</v>
      </c>
      <c r="G71" s="81"/>
      <c r="H71" s="81">
        <v>6</v>
      </c>
      <c r="I71" s="81">
        <v>4</v>
      </c>
      <c r="J71" s="81">
        <v>4</v>
      </c>
      <c r="K71" s="81">
        <v>7</v>
      </c>
      <c r="L71" s="81"/>
      <c r="M71" s="81"/>
      <c r="N71" s="72">
        <f t="shared" si="2"/>
        <v>29</v>
      </c>
      <c r="O71" s="94"/>
      <c r="P71" s="72">
        <f t="shared" ref="P71:P73" si="4">O71*N71</f>
        <v>0</v>
      </c>
      <c r="Q71" s="74"/>
      <c r="R71" s="77" t="s">
        <v>28</v>
      </c>
    </row>
    <row r="72" spans="1:18" ht="31.5" x14ac:dyDescent="0.25">
      <c r="A72" s="73"/>
      <c r="B72" s="68" t="s">
        <v>188</v>
      </c>
      <c r="C72" s="69" t="s">
        <v>81</v>
      </c>
      <c r="D72" s="69" t="s">
        <v>38</v>
      </c>
      <c r="E72" s="75" t="s">
        <v>30</v>
      </c>
      <c r="F72" s="81">
        <v>160</v>
      </c>
      <c r="G72" s="81">
        <v>133</v>
      </c>
      <c r="H72" s="81">
        <v>166</v>
      </c>
      <c r="I72" s="81">
        <v>134</v>
      </c>
      <c r="J72" s="81">
        <v>134</v>
      </c>
      <c r="K72" s="81">
        <v>191</v>
      </c>
      <c r="L72" s="81">
        <v>132</v>
      </c>
      <c r="M72" s="81">
        <v>119</v>
      </c>
      <c r="N72" s="72">
        <f t="shared" si="2"/>
        <v>1169</v>
      </c>
      <c r="O72" s="94"/>
      <c r="P72" s="72">
        <f t="shared" si="4"/>
        <v>0</v>
      </c>
      <c r="Q72" s="74"/>
      <c r="R72" s="77" t="s">
        <v>28</v>
      </c>
    </row>
    <row r="73" spans="1:18" x14ac:dyDescent="0.25">
      <c r="A73" s="73"/>
      <c r="B73" s="68" t="s">
        <v>190</v>
      </c>
      <c r="C73" s="69" t="s">
        <v>81</v>
      </c>
      <c r="D73" s="69" t="s">
        <v>191</v>
      </c>
      <c r="E73" s="75" t="s">
        <v>30</v>
      </c>
      <c r="F73" s="81">
        <v>1</v>
      </c>
      <c r="G73" s="75">
        <v>1</v>
      </c>
      <c r="H73" s="75">
        <v>1</v>
      </c>
      <c r="I73" s="75">
        <v>1</v>
      </c>
      <c r="J73" s="75">
        <v>1</v>
      </c>
      <c r="K73" s="75">
        <v>1</v>
      </c>
      <c r="L73" s="75">
        <v>1</v>
      </c>
      <c r="M73" s="75">
        <v>1</v>
      </c>
      <c r="N73" s="72">
        <f t="shared" si="2"/>
        <v>8</v>
      </c>
      <c r="O73" s="94"/>
      <c r="P73" s="72">
        <f t="shared" si="4"/>
        <v>0</v>
      </c>
      <c r="Q73" s="74"/>
      <c r="R73" s="77" t="s">
        <v>28</v>
      </c>
    </row>
    <row r="74" spans="1:18" x14ac:dyDescent="0.25">
      <c r="A74" s="73"/>
      <c r="B74" s="68" t="s">
        <v>192</v>
      </c>
      <c r="C74" s="69" t="s">
        <v>81</v>
      </c>
      <c r="D74" s="69" t="s">
        <v>193</v>
      </c>
      <c r="E74" s="75" t="s">
        <v>30</v>
      </c>
      <c r="F74" s="81">
        <v>8</v>
      </c>
      <c r="G74" s="81">
        <v>6</v>
      </c>
      <c r="H74" s="81">
        <v>12</v>
      </c>
      <c r="I74" s="81">
        <v>8</v>
      </c>
      <c r="J74" s="81">
        <v>8</v>
      </c>
      <c r="K74" s="81">
        <v>12</v>
      </c>
      <c r="L74" s="81">
        <v>6</v>
      </c>
      <c r="M74" s="81">
        <v>3</v>
      </c>
      <c r="N74" s="72">
        <f t="shared" si="2"/>
        <v>63</v>
      </c>
      <c r="O74" s="94"/>
      <c r="P74" s="72">
        <f>O74*N74</f>
        <v>0</v>
      </c>
      <c r="Q74" s="74"/>
      <c r="R74" s="77" t="s">
        <v>28</v>
      </c>
    </row>
    <row r="75" spans="1:18" x14ac:dyDescent="0.25">
      <c r="A75" s="73"/>
      <c r="B75" s="68" t="s">
        <v>194</v>
      </c>
      <c r="C75" s="69" t="s">
        <v>81</v>
      </c>
      <c r="D75" s="69" t="s">
        <v>195</v>
      </c>
      <c r="E75" s="75" t="s">
        <v>30</v>
      </c>
      <c r="F75" s="81">
        <v>52</v>
      </c>
      <c r="G75" s="81">
        <v>40</v>
      </c>
      <c r="H75" s="81">
        <v>55</v>
      </c>
      <c r="I75" s="81">
        <v>42</v>
      </c>
      <c r="J75" s="81">
        <v>42</v>
      </c>
      <c r="K75" s="81">
        <v>56</v>
      </c>
      <c r="L75" s="81">
        <v>40</v>
      </c>
      <c r="M75" s="81">
        <v>38</v>
      </c>
      <c r="N75" s="72">
        <f t="shared" si="2"/>
        <v>365</v>
      </c>
      <c r="O75" s="94"/>
      <c r="P75" s="72">
        <f t="shared" ref="P75:P82" si="5">O75*N75</f>
        <v>0</v>
      </c>
      <c r="Q75" s="90"/>
      <c r="R75" s="77" t="s">
        <v>28</v>
      </c>
    </row>
    <row r="76" spans="1:18" x14ac:dyDescent="0.25">
      <c r="A76" s="73"/>
      <c r="B76" s="68" t="s">
        <v>196</v>
      </c>
      <c r="C76" s="69" t="s">
        <v>81</v>
      </c>
      <c r="D76" s="69" t="s">
        <v>195</v>
      </c>
      <c r="E76" s="75" t="s">
        <v>30</v>
      </c>
      <c r="F76" s="81">
        <v>23</v>
      </c>
      <c r="G76" s="81">
        <v>19</v>
      </c>
      <c r="H76" s="81">
        <v>24</v>
      </c>
      <c r="I76" s="81">
        <v>18</v>
      </c>
      <c r="J76" s="81">
        <v>18</v>
      </c>
      <c r="K76" s="81">
        <v>24</v>
      </c>
      <c r="L76" s="81">
        <v>19</v>
      </c>
      <c r="M76" s="81">
        <v>18</v>
      </c>
      <c r="N76" s="72">
        <f t="shared" si="2"/>
        <v>163</v>
      </c>
      <c r="O76" s="94"/>
      <c r="P76" s="72">
        <f t="shared" si="5"/>
        <v>0</v>
      </c>
      <c r="Q76" s="90"/>
      <c r="R76" s="77" t="s">
        <v>28</v>
      </c>
    </row>
    <row r="77" spans="1:18" ht="31.5" x14ac:dyDescent="0.25">
      <c r="A77" s="67"/>
      <c r="B77" s="68" t="s">
        <v>57</v>
      </c>
      <c r="C77" s="69" t="s">
        <v>81</v>
      </c>
      <c r="D77" s="69" t="s">
        <v>197</v>
      </c>
      <c r="E77" s="75" t="s">
        <v>30</v>
      </c>
      <c r="F77" s="81">
        <v>3</v>
      </c>
      <c r="G77" s="81">
        <v>3</v>
      </c>
      <c r="H77" s="81">
        <v>4</v>
      </c>
      <c r="I77" s="81">
        <v>4</v>
      </c>
      <c r="J77" s="81">
        <v>3</v>
      </c>
      <c r="K77" s="81">
        <v>4</v>
      </c>
      <c r="L77" s="81">
        <v>3</v>
      </c>
      <c r="M77" s="81">
        <v>3</v>
      </c>
      <c r="N77" s="72">
        <f t="shared" si="2"/>
        <v>27</v>
      </c>
      <c r="O77" s="94"/>
      <c r="P77" s="72">
        <f t="shared" si="5"/>
        <v>0</v>
      </c>
      <c r="Q77" s="69"/>
      <c r="R77" s="77" t="s">
        <v>28</v>
      </c>
    </row>
    <row r="78" spans="1:18" ht="31.5" x14ac:dyDescent="0.25">
      <c r="A78" s="73"/>
      <c r="B78" s="68" t="s">
        <v>198</v>
      </c>
      <c r="C78" s="69"/>
      <c r="D78" s="69">
        <v>1</v>
      </c>
      <c r="E78" s="75" t="s">
        <v>30</v>
      </c>
      <c r="F78" s="81">
        <v>1</v>
      </c>
      <c r="G78" s="81">
        <v>1</v>
      </c>
      <c r="H78" s="81">
        <v>1</v>
      </c>
      <c r="I78" s="81">
        <v>1</v>
      </c>
      <c r="J78" s="81">
        <v>1</v>
      </c>
      <c r="K78" s="81">
        <v>1</v>
      </c>
      <c r="L78" s="81">
        <v>1</v>
      </c>
      <c r="M78" s="81">
        <v>1</v>
      </c>
      <c r="N78" s="72">
        <f t="shared" si="2"/>
        <v>8</v>
      </c>
      <c r="O78" s="94"/>
      <c r="P78" s="72">
        <f t="shared" si="5"/>
        <v>0</v>
      </c>
      <c r="Q78" s="69"/>
      <c r="R78" s="77" t="s">
        <v>28</v>
      </c>
    </row>
    <row r="79" spans="1:18" x14ac:dyDescent="0.25">
      <c r="A79" s="73"/>
      <c r="B79" s="68" t="s">
        <v>199</v>
      </c>
      <c r="C79" s="69" t="s">
        <v>81</v>
      </c>
      <c r="D79" s="69" t="s">
        <v>200</v>
      </c>
      <c r="E79" s="75" t="s">
        <v>30</v>
      </c>
      <c r="F79" s="81">
        <v>7</v>
      </c>
      <c r="G79" s="81">
        <v>6</v>
      </c>
      <c r="H79" s="81">
        <v>7</v>
      </c>
      <c r="I79" s="81">
        <v>6</v>
      </c>
      <c r="J79" s="81">
        <v>6</v>
      </c>
      <c r="K79" s="81">
        <v>7</v>
      </c>
      <c r="L79" s="81">
        <v>6</v>
      </c>
      <c r="M79" s="81">
        <v>6</v>
      </c>
      <c r="N79" s="72">
        <f t="shared" si="2"/>
        <v>51</v>
      </c>
      <c r="O79" s="94"/>
      <c r="P79" s="72">
        <f t="shared" si="5"/>
        <v>0</v>
      </c>
      <c r="Q79" s="69"/>
      <c r="R79" s="77" t="s">
        <v>28</v>
      </c>
    </row>
    <row r="80" spans="1:18" x14ac:dyDescent="0.25">
      <c r="A80" s="73"/>
      <c r="B80" s="68" t="s">
        <v>201</v>
      </c>
      <c r="C80" s="69" t="s">
        <v>81</v>
      </c>
      <c r="D80" s="69" t="s">
        <v>202</v>
      </c>
      <c r="E80" s="75" t="s">
        <v>30</v>
      </c>
      <c r="F80" s="81">
        <v>4</v>
      </c>
      <c r="G80" s="81">
        <v>1</v>
      </c>
      <c r="H80" s="81">
        <v>5</v>
      </c>
      <c r="I80" s="81">
        <v>3</v>
      </c>
      <c r="J80" s="81">
        <v>3</v>
      </c>
      <c r="K80" s="81">
        <v>5</v>
      </c>
      <c r="L80" s="81">
        <v>1</v>
      </c>
      <c r="M80" s="81">
        <v>1</v>
      </c>
      <c r="N80" s="72">
        <f t="shared" si="2"/>
        <v>23</v>
      </c>
      <c r="O80" s="94"/>
      <c r="P80" s="72">
        <f t="shared" si="5"/>
        <v>0</v>
      </c>
      <c r="Q80" s="69"/>
      <c r="R80" s="77" t="s">
        <v>28</v>
      </c>
    </row>
    <row r="81" spans="1:18" x14ac:dyDescent="0.25">
      <c r="A81" s="67"/>
      <c r="B81" s="68" t="s">
        <v>203</v>
      </c>
      <c r="C81" s="69" t="s">
        <v>204</v>
      </c>
      <c r="D81" s="69" t="s">
        <v>205</v>
      </c>
      <c r="E81" s="75" t="s">
        <v>30</v>
      </c>
      <c r="F81" s="81">
        <v>1</v>
      </c>
      <c r="G81" s="81">
        <v>1</v>
      </c>
      <c r="H81" s="81">
        <v>1</v>
      </c>
      <c r="I81" s="81">
        <v>1</v>
      </c>
      <c r="J81" s="81">
        <v>1</v>
      </c>
      <c r="K81" s="81">
        <v>3</v>
      </c>
      <c r="L81" s="81">
        <v>1</v>
      </c>
      <c r="M81" s="81">
        <v>1</v>
      </c>
      <c r="N81" s="72">
        <f t="shared" si="2"/>
        <v>10</v>
      </c>
      <c r="O81" s="94"/>
      <c r="P81" s="72">
        <f t="shared" si="5"/>
        <v>0</v>
      </c>
      <c r="Q81" s="91"/>
      <c r="R81" s="77" t="s">
        <v>28</v>
      </c>
    </row>
    <row r="82" spans="1:18" ht="31.5" x14ac:dyDescent="0.25">
      <c r="A82" s="73"/>
      <c r="B82" s="68" t="s">
        <v>206</v>
      </c>
      <c r="C82" s="69" t="s">
        <v>81</v>
      </c>
      <c r="D82" s="69" t="s">
        <v>207</v>
      </c>
      <c r="E82" s="75" t="s">
        <v>30</v>
      </c>
      <c r="F82" s="81">
        <v>6</v>
      </c>
      <c r="G82" s="81">
        <v>5</v>
      </c>
      <c r="H82" s="81">
        <v>6</v>
      </c>
      <c r="I82" s="81">
        <v>5</v>
      </c>
      <c r="J82" s="81">
        <v>5</v>
      </c>
      <c r="K82" s="81">
        <v>6</v>
      </c>
      <c r="L82" s="81">
        <v>5</v>
      </c>
      <c r="M82" s="81">
        <v>6</v>
      </c>
      <c r="N82" s="72">
        <f t="shared" si="2"/>
        <v>44</v>
      </c>
      <c r="O82" s="94"/>
      <c r="P82" s="72">
        <f t="shared" si="5"/>
        <v>0</v>
      </c>
      <c r="Q82" s="91"/>
      <c r="R82" s="77" t="s">
        <v>28</v>
      </c>
    </row>
    <row r="83" spans="1:18" x14ac:dyDescent="0.25">
      <c r="A83" s="73"/>
      <c r="B83" s="68" t="s">
        <v>65</v>
      </c>
      <c r="C83" s="69" t="s">
        <v>81</v>
      </c>
      <c r="D83" s="69" t="s">
        <v>82</v>
      </c>
      <c r="E83" s="75" t="s">
        <v>30</v>
      </c>
      <c r="F83" s="81"/>
      <c r="G83" s="81"/>
      <c r="H83" s="81"/>
      <c r="I83" s="81"/>
      <c r="J83" s="81"/>
      <c r="K83" s="81">
        <v>2</v>
      </c>
      <c r="L83" s="81"/>
      <c r="M83" s="81"/>
      <c r="N83" s="72">
        <f t="shared" si="2"/>
        <v>2</v>
      </c>
      <c r="O83" s="94"/>
      <c r="P83" s="72">
        <f>O83*N83</f>
        <v>0</v>
      </c>
      <c r="Q83" s="74"/>
      <c r="R83" s="77" t="s">
        <v>28</v>
      </c>
    </row>
    <row r="84" spans="1:18" x14ac:dyDescent="0.25">
      <c r="A84" s="73"/>
      <c r="B84" s="68" t="s">
        <v>83</v>
      </c>
      <c r="C84" s="69" t="s">
        <v>81</v>
      </c>
      <c r="D84" s="69" t="s">
        <v>84</v>
      </c>
      <c r="E84" s="75" t="s">
        <v>30</v>
      </c>
      <c r="F84" s="81"/>
      <c r="G84" s="81"/>
      <c r="H84" s="81"/>
      <c r="I84" s="81"/>
      <c r="J84" s="81">
        <v>1</v>
      </c>
      <c r="K84" s="81"/>
      <c r="L84" s="81"/>
      <c r="M84" s="81"/>
      <c r="N84" s="72">
        <v>1</v>
      </c>
      <c r="O84" s="94"/>
      <c r="P84" s="72">
        <f t="shared" ref="P84:P120" si="6">O84*N84</f>
        <v>0</v>
      </c>
      <c r="Q84" s="69" t="s">
        <v>85</v>
      </c>
      <c r="R84" s="77" t="s">
        <v>28</v>
      </c>
    </row>
    <row r="85" spans="1:18" x14ac:dyDescent="0.25">
      <c r="A85" s="73"/>
      <c r="B85" s="68" t="s">
        <v>83</v>
      </c>
      <c r="C85" s="69" t="s">
        <v>81</v>
      </c>
      <c r="D85" s="69" t="s">
        <v>84</v>
      </c>
      <c r="E85" s="75" t="s">
        <v>30</v>
      </c>
      <c r="F85" s="81"/>
      <c r="G85" s="81"/>
      <c r="H85" s="81"/>
      <c r="I85" s="81"/>
      <c r="J85" s="81"/>
      <c r="K85" s="81"/>
      <c r="L85" s="81">
        <v>1</v>
      </c>
      <c r="M85" s="81"/>
      <c r="N85" s="72">
        <v>1</v>
      </c>
      <c r="O85" s="94"/>
      <c r="P85" s="72">
        <f t="shared" si="6"/>
        <v>0</v>
      </c>
      <c r="Q85" s="69" t="s">
        <v>86</v>
      </c>
      <c r="R85" s="77" t="s">
        <v>28</v>
      </c>
    </row>
    <row r="86" spans="1:18" x14ac:dyDescent="0.25">
      <c r="A86" s="73"/>
      <c r="B86" s="68" t="s">
        <v>83</v>
      </c>
      <c r="C86" s="69" t="s">
        <v>81</v>
      </c>
      <c r="D86" s="69" t="s">
        <v>84</v>
      </c>
      <c r="E86" s="75" t="s">
        <v>30</v>
      </c>
      <c r="F86" s="81"/>
      <c r="G86" s="81"/>
      <c r="H86" s="81"/>
      <c r="I86" s="81"/>
      <c r="J86" s="81"/>
      <c r="K86" s="81"/>
      <c r="L86" s="81"/>
      <c r="M86" s="81"/>
      <c r="N86" s="72">
        <v>1</v>
      </c>
      <c r="O86" s="94"/>
      <c r="P86" s="72">
        <f t="shared" si="6"/>
        <v>0</v>
      </c>
      <c r="Q86" s="69" t="s">
        <v>87</v>
      </c>
      <c r="R86" s="77" t="s">
        <v>28</v>
      </c>
    </row>
    <row r="87" spans="1:18" x14ac:dyDescent="0.25">
      <c r="A87" s="73"/>
      <c r="B87" s="68" t="s">
        <v>83</v>
      </c>
      <c r="C87" s="69" t="s">
        <v>81</v>
      </c>
      <c r="D87" s="69" t="s">
        <v>84</v>
      </c>
      <c r="E87" s="75" t="s">
        <v>30</v>
      </c>
      <c r="F87" s="81"/>
      <c r="G87" s="81"/>
      <c r="H87" s="81"/>
      <c r="I87" s="81"/>
      <c r="J87" s="81"/>
      <c r="K87" s="81"/>
      <c r="L87" s="81"/>
      <c r="M87" s="81"/>
      <c r="N87" s="72">
        <v>1</v>
      </c>
      <c r="O87" s="94"/>
      <c r="P87" s="72">
        <f t="shared" si="6"/>
        <v>0</v>
      </c>
      <c r="Q87" s="69" t="s">
        <v>88</v>
      </c>
      <c r="R87" s="77" t="s">
        <v>28</v>
      </c>
    </row>
    <row r="88" spans="1:18" x14ac:dyDescent="0.25">
      <c r="A88" s="73"/>
      <c r="B88" s="68" t="s">
        <v>83</v>
      </c>
      <c r="C88" s="69" t="s">
        <v>81</v>
      </c>
      <c r="D88" s="69" t="s">
        <v>84</v>
      </c>
      <c r="E88" s="75" t="s">
        <v>30</v>
      </c>
      <c r="F88" s="81">
        <v>2</v>
      </c>
      <c r="G88" s="81"/>
      <c r="H88" s="81"/>
      <c r="I88" s="81"/>
      <c r="J88" s="81"/>
      <c r="K88" s="81"/>
      <c r="L88" s="81"/>
      <c r="M88" s="81"/>
      <c r="N88" s="72">
        <v>2</v>
      </c>
      <c r="O88" s="94"/>
      <c r="P88" s="72">
        <f t="shared" si="6"/>
        <v>0</v>
      </c>
      <c r="Q88" s="69" t="s">
        <v>89</v>
      </c>
      <c r="R88" s="77" t="s">
        <v>28</v>
      </c>
    </row>
    <row r="89" spans="1:18" x14ac:dyDescent="0.25">
      <c r="A89" s="73"/>
      <c r="B89" s="68" t="s">
        <v>83</v>
      </c>
      <c r="C89" s="69" t="s">
        <v>81</v>
      </c>
      <c r="D89" s="69" t="s">
        <v>84</v>
      </c>
      <c r="E89" s="75" t="s">
        <v>30</v>
      </c>
      <c r="F89" s="81"/>
      <c r="G89" s="81">
        <v>2</v>
      </c>
      <c r="H89" s="81"/>
      <c r="I89" s="81"/>
      <c r="J89" s="81"/>
      <c r="K89" s="81"/>
      <c r="L89" s="81"/>
      <c r="M89" s="81"/>
      <c r="N89" s="72">
        <v>2</v>
      </c>
      <c r="O89" s="94"/>
      <c r="P89" s="72">
        <f t="shared" si="6"/>
        <v>0</v>
      </c>
      <c r="Q89" s="69" t="s">
        <v>90</v>
      </c>
      <c r="R89" s="77" t="s">
        <v>28</v>
      </c>
    </row>
    <row r="90" spans="1:18" x14ac:dyDescent="0.25">
      <c r="A90" s="73"/>
      <c r="B90" s="68" t="s">
        <v>83</v>
      </c>
      <c r="C90" s="69" t="s">
        <v>81</v>
      </c>
      <c r="D90" s="69" t="s">
        <v>84</v>
      </c>
      <c r="E90" s="75" t="s">
        <v>30</v>
      </c>
      <c r="F90" s="81"/>
      <c r="G90" s="81"/>
      <c r="H90" s="81">
        <v>2</v>
      </c>
      <c r="I90" s="81"/>
      <c r="J90" s="81"/>
      <c r="K90" s="81"/>
      <c r="L90" s="81"/>
      <c r="M90" s="81"/>
      <c r="N90" s="72">
        <v>2</v>
      </c>
      <c r="O90" s="94"/>
      <c r="P90" s="72">
        <f t="shared" si="6"/>
        <v>0</v>
      </c>
      <c r="Q90" s="69" t="s">
        <v>91</v>
      </c>
      <c r="R90" s="77" t="s">
        <v>28</v>
      </c>
    </row>
    <row r="91" spans="1:18" x14ac:dyDescent="0.25">
      <c r="A91" s="67"/>
      <c r="B91" s="68" t="s">
        <v>83</v>
      </c>
      <c r="C91" s="69" t="s">
        <v>81</v>
      </c>
      <c r="D91" s="69" t="s">
        <v>84</v>
      </c>
      <c r="E91" s="75" t="s">
        <v>30</v>
      </c>
      <c r="F91" s="81"/>
      <c r="G91" s="81"/>
      <c r="H91" s="81"/>
      <c r="I91" s="81">
        <v>2</v>
      </c>
      <c r="J91" s="81"/>
      <c r="K91" s="81"/>
      <c r="L91" s="81"/>
      <c r="M91" s="81"/>
      <c r="N91" s="72">
        <v>2</v>
      </c>
      <c r="O91" s="94"/>
      <c r="P91" s="72">
        <f t="shared" si="6"/>
        <v>0</v>
      </c>
      <c r="Q91" s="69" t="s">
        <v>92</v>
      </c>
      <c r="R91" s="77" t="s">
        <v>28</v>
      </c>
    </row>
    <row r="92" spans="1:18" x14ac:dyDescent="0.25">
      <c r="A92" s="67"/>
      <c r="B92" s="68" t="s">
        <v>83</v>
      </c>
      <c r="C92" s="69" t="s">
        <v>81</v>
      </c>
      <c r="D92" s="69" t="s">
        <v>84</v>
      </c>
      <c r="E92" s="75" t="s">
        <v>30</v>
      </c>
      <c r="F92" s="81"/>
      <c r="G92" s="81"/>
      <c r="H92" s="81"/>
      <c r="I92" s="81"/>
      <c r="J92" s="81">
        <v>2</v>
      </c>
      <c r="K92" s="81"/>
      <c r="L92" s="81"/>
      <c r="M92" s="81"/>
      <c r="N92" s="72">
        <v>2</v>
      </c>
      <c r="O92" s="94"/>
      <c r="P92" s="72">
        <f t="shared" si="6"/>
        <v>0</v>
      </c>
      <c r="Q92" s="69" t="s">
        <v>93</v>
      </c>
      <c r="R92" s="77" t="s">
        <v>28</v>
      </c>
    </row>
    <row r="93" spans="1:18" x14ac:dyDescent="0.25">
      <c r="A93" s="73"/>
      <c r="B93" s="68" t="s">
        <v>83</v>
      </c>
      <c r="C93" s="69" t="s">
        <v>81</v>
      </c>
      <c r="D93" s="69" t="s">
        <v>84</v>
      </c>
      <c r="E93" s="75" t="s">
        <v>30</v>
      </c>
      <c r="F93" s="81"/>
      <c r="G93" s="81"/>
      <c r="H93" s="81"/>
      <c r="I93" s="81"/>
      <c r="J93" s="81"/>
      <c r="K93" s="81">
        <v>1</v>
      </c>
      <c r="L93" s="81"/>
      <c r="M93" s="81"/>
      <c r="N93" s="72">
        <v>1</v>
      </c>
      <c r="O93" s="94"/>
      <c r="P93" s="72">
        <f t="shared" si="6"/>
        <v>0</v>
      </c>
      <c r="Q93" s="69" t="s">
        <v>94</v>
      </c>
      <c r="R93" s="77" t="s">
        <v>28</v>
      </c>
    </row>
    <row r="94" spans="1:18" x14ac:dyDescent="0.25">
      <c r="A94" s="73"/>
      <c r="B94" s="68" t="s">
        <v>83</v>
      </c>
      <c r="C94" s="69" t="s">
        <v>81</v>
      </c>
      <c r="D94" s="69" t="s">
        <v>84</v>
      </c>
      <c r="E94" s="75" t="s">
        <v>30</v>
      </c>
      <c r="F94" s="81"/>
      <c r="G94" s="81"/>
      <c r="H94" s="81"/>
      <c r="I94" s="81"/>
      <c r="J94" s="81"/>
      <c r="K94" s="81"/>
      <c r="L94" s="81">
        <v>2</v>
      </c>
      <c r="M94" s="81"/>
      <c r="N94" s="72">
        <v>2</v>
      </c>
      <c r="O94" s="94"/>
      <c r="P94" s="72">
        <f t="shared" si="6"/>
        <v>0</v>
      </c>
      <c r="Q94" s="69" t="s">
        <v>95</v>
      </c>
      <c r="R94" s="77" t="s">
        <v>28</v>
      </c>
    </row>
    <row r="95" spans="1:18" x14ac:dyDescent="0.25">
      <c r="A95" s="73"/>
      <c r="B95" s="68" t="s">
        <v>83</v>
      </c>
      <c r="C95" s="69" t="s">
        <v>81</v>
      </c>
      <c r="D95" s="69" t="s">
        <v>84</v>
      </c>
      <c r="E95" s="75" t="s">
        <v>30</v>
      </c>
      <c r="F95" s="81"/>
      <c r="G95" s="81"/>
      <c r="H95" s="81"/>
      <c r="I95" s="81"/>
      <c r="J95" s="81"/>
      <c r="K95" s="81"/>
      <c r="L95" s="81"/>
      <c r="M95" s="81">
        <v>2</v>
      </c>
      <c r="N95" s="72">
        <v>2</v>
      </c>
      <c r="O95" s="94"/>
      <c r="P95" s="72">
        <f t="shared" si="6"/>
        <v>0</v>
      </c>
      <c r="Q95" s="69" t="s">
        <v>96</v>
      </c>
      <c r="R95" s="77" t="s">
        <v>28</v>
      </c>
    </row>
    <row r="96" spans="1:18" x14ac:dyDescent="0.25">
      <c r="A96" s="73"/>
      <c r="B96" s="68" t="s">
        <v>83</v>
      </c>
      <c r="C96" s="69" t="s">
        <v>81</v>
      </c>
      <c r="D96" s="69" t="s">
        <v>97</v>
      </c>
      <c r="E96" s="75" t="s">
        <v>30</v>
      </c>
      <c r="F96" s="81"/>
      <c r="G96" s="81"/>
      <c r="H96" s="81"/>
      <c r="I96" s="81"/>
      <c r="J96" s="81"/>
      <c r="K96" s="81"/>
      <c r="L96" s="81"/>
      <c r="M96" s="81"/>
      <c r="N96" s="72">
        <v>2</v>
      </c>
      <c r="O96" s="94"/>
      <c r="P96" s="72">
        <f t="shared" si="6"/>
        <v>0</v>
      </c>
      <c r="Q96" s="69" t="s">
        <v>98</v>
      </c>
      <c r="R96" s="77" t="s">
        <v>28</v>
      </c>
    </row>
    <row r="97" spans="1:18" x14ac:dyDescent="0.25">
      <c r="A97" s="73"/>
      <c r="B97" s="68" t="s">
        <v>83</v>
      </c>
      <c r="C97" s="69" t="s">
        <v>81</v>
      </c>
      <c r="D97" s="69" t="s">
        <v>97</v>
      </c>
      <c r="E97" s="75" t="s">
        <v>30</v>
      </c>
      <c r="F97" s="81"/>
      <c r="G97" s="81"/>
      <c r="H97" s="81"/>
      <c r="I97" s="81"/>
      <c r="J97" s="81"/>
      <c r="K97" s="81"/>
      <c r="L97" s="81"/>
      <c r="M97" s="81"/>
      <c r="N97" s="72">
        <v>4</v>
      </c>
      <c r="O97" s="94"/>
      <c r="P97" s="72">
        <f t="shared" si="6"/>
        <v>0</v>
      </c>
      <c r="Q97" s="69" t="s">
        <v>99</v>
      </c>
      <c r="R97" s="77" t="s">
        <v>28</v>
      </c>
    </row>
    <row r="98" spans="1:18" x14ac:dyDescent="0.25">
      <c r="A98" s="73"/>
      <c r="B98" s="68" t="s">
        <v>83</v>
      </c>
      <c r="C98" s="69" t="s">
        <v>81</v>
      </c>
      <c r="D98" s="69" t="s">
        <v>97</v>
      </c>
      <c r="E98" s="75" t="s">
        <v>30</v>
      </c>
      <c r="F98" s="81">
        <v>2</v>
      </c>
      <c r="G98" s="81"/>
      <c r="H98" s="81"/>
      <c r="I98" s="81"/>
      <c r="J98" s="81"/>
      <c r="K98" s="81"/>
      <c r="L98" s="81"/>
      <c r="M98" s="81"/>
      <c r="N98" s="72">
        <v>2</v>
      </c>
      <c r="O98" s="94"/>
      <c r="P98" s="72">
        <f t="shared" si="6"/>
        <v>0</v>
      </c>
      <c r="Q98" s="69" t="s">
        <v>100</v>
      </c>
      <c r="R98" s="77" t="s">
        <v>28</v>
      </c>
    </row>
    <row r="99" spans="1:18" x14ac:dyDescent="0.25">
      <c r="A99" s="67"/>
      <c r="B99" s="68" t="s">
        <v>83</v>
      </c>
      <c r="C99" s="69" t="s">
        <v>81</v>
      </c>
      <c r="D99" s="69" t="s">
        <v>97</v>
      </c>
      <c r="E99" s="75" t="s">
        <v>30</v>
      </c>
      <c r="F99" s="81"/>
      <c r="G99" s="81">
        <v>2</v>
      </c>
      <c r="H99" s="81"/>
      <c r="I99" s="81"/>
      <c r="J99" s="81"/>
      <c r="K99" s="81"/>
      <c r="L99" s="81"/>
      <c r="M99" s="81"/>
      <c r="N99" s="72">
        <v>2</v>
      </c>
      <c r="O99" s="94"/>
      <c r="P99" s="72">
        <f t="shared" si="6"/>
        <v>0</v>
      </c>
      <c r="Q99" s="69" t="s">
        <v>101</v>
      </c>
      <c r="R99" s="77" t="s">
        <v>28</v>
      </c>
    </row>
    <row r="100" spans="1:18" x14ac:dyDescent="0.25">
      <c r="A100" s="67"/>
      <c r="B100" s="68" t="s">
        <v>83</v>
      </c>
      <c r="C100" s="69" t="s">
        <v>81</v>
      </c>
      <c r="D100" s="69" t="s">
        <v>97</v>
      </c>
      <c r="E100" s="75" t="s">
        <v>30</v>
      </c>
      <c r="F100" s="81"/>
      <c r="G100" s="81"/>
      <c r="H100" s="81">
        <v>2</v>
      </c>
      <c r="I100" s="81"/>
      <c r="J100" s="81"/>
      <c r="K100" s="81"/>
      <c r="L100" s="81"/>
      <c r="M100" s="81"/>
      <c r="N100" s="72">
        <v>2</v>
      </c>
      <c r="O100" s="94"/>
      <c r="P100" s="72">
        <f t="shared" si="6"/>
        <v>0</v>
      </c>
      <c r="Q100" s="69" t="s">
        <v>102</v>
      </c>
      <c r="R100" s="77" t="s">
        <v>28</v>
      </c>
    </row>
    <row r="101" spans="1:18" x14ac:dyDescent="0.25">
      <c r="A101" s="73"/>
      <c r="B101" s="68" t="s">
        <v>83</v>
      </c>
      <c r="C101" s="69" t="s">
        <v>81</v>
      </c>
      <c r="D101" s="69" t="s">
        <v>97</v>
      </c>
      <c r="E101" s="75" t="s">
        <v>30</v>
      </c>
      <c r="F101" s="81"/>
      <c r="G101" s="81"/>
      <c r="H101" s="81"/>
      <c r="I101" s="81">
        <v>2</v>
      </c>
      <c r="J101" s="81"/>
      <c r="K101" s="81"/>
      <c r="L101" s="81"/>
      <c r="M101" s="81"/>
      <c r="N101" s="72">
        <v>2</v>
      </c>
      <c r="O101" s="94"/>
      <c r="P101" s="72">
        <f t="shared" si="6"/>
        <v>0</v>
      </c>
      <c r="Q101" s="69" t="s">
        <v>103</v>
      </c>
      <c r="R101" s="77" t="s">
        <v>28</v>
      </c>
    </row>
    <row r="102" spans="1:18" x14ac:dyDescent="0.25">
      <c r="A102" s="73"/>
      <c r="B102" s="68" t="s">
        <v>83</v>
      </c>
      <c r="C102" s="69" t="s">
        <v>81</v>
      </c>
      <c r="D102" s="69" t="s">
        <v>97</v>
      </c>
      <c r="E102" s="75" t="s">
        <v>30</v>
      </c>
      <c r="F102" s="81"/>
      <c r="G102" s="81"/>
      <c r="H102" s="81"/>
      <c r="I102" s="81"/>
      <c r="J102" s="81">
        <v>2</v>
      </c>
      <c r="K102" s="81"/>
      <c r="L102" s="81"/>
      <c r="M102" s="81"/>
      <c r="N102" s="72">
        <v>2</v>
      </c>
      <c r="O102" s="94"/>
      <c r="P102" s="72">
        <f t="shared" si="6"/>
        <v>0</v>
      </c>
      <c r="Q102" s="69" t="s">
        <v>104</v>
      </c>
      <c r="R102" s="77" t="s">
        <v>28</v>
      </c>
    </row>
    <row r="103" spans="1:18" x14ac:dyDescent="0.25">
      <c r="A103" s="73"/>
      <c r="B103" s="68" t="s">
        <v>83</v>
      </c>
      <c r="C103" s="69" t="s">
        <v>81</v>
      </c>
      <c r="D103" s="69" t="s">
        <v>97</v>
      </c>
      <c r="E103" s="75" t="s">
        <v>30</v>
      </c>
      <c r="F103" s="81"/>
      <c r="G103" s="81"/>
      <c r="H103" s="81"/>
      <c r="I103" s="81"/>
      <c r="J103" s="81"/>
      <c r="K103" s="81">
        <v>3</v>
      </c>
      <c r="L103" s="81"/>
      <c r="M103" s="81"/>
      <c r="N103" s="72">
        <v>3</v>
      </c>
      <c r="O103" s="94"/>
      <c r="P103" s="72">
        <f t="shared" si="6"/>
        <v>0</v>
      </c>
      <c r="Q103" s="69" t="s">
        <v>105</v>
      </c>
      <c r="R103" s="77" t="s">
        <v>28</v>
      </c>
    </row>
    <row r="104" spans="1:18" x14ac:dyDescent="0.25">
      <c r="A104" s="73"/>
      <c r="B104" s="68" t="s">
        <v>83</v>
      </c>
      <c r="C104" s="69" t="s">
        <v>81</v>
      </c>
      <c r="D104" s="69" t="s">
        <v>97</v>
      </c>
      <c r="E104" s="75" t="s">
        <v>30</v>
      </c>
      <c r="F104" s="81"/>
      <c r="G104" s="81"/>
      <c r="H104" s="81"/>
      <c r="I104" s="81"/>
      <c r="J104" s="81"/>
      <c r="K104" s="81"/>
      <c r="L104" s="81">
        <v>2</v>
      </c>
      <c r="M104" s="81"/>
      <c r="N104" s="72">
        <v>2</v>
      </c>
      <c r="O104" s="94"/>
      <c r="P104" s="72">
        <f t="shared" si="6"/>
        <v>0</v>
      </c>
      <c r="Q104" s="69" t="s">
        <v>106</v>
      </c>
      <c r="R104" s="77" t="s">
        <v>28</v>
      </c>
    </row>
    <row r="105" spans="1:18" x14ac:dyDescent="0.25">
      <c r="A105" s="73"/>
      <c r="B105" s="68" t="s">
        <v>83</v>
      </c>
      <c r="C105" s="69" t="s">
        <v>81</v>
      </c>
      <c r="D105" s="69" t="s">
        <v>97</v>
      </c>
      <c r="E105" s="75" t="s">
        <v>30</v>
      </c>
      <c r="F105" s="81"/>
      <c r="G105" s="81"/>
      <c r="H105" s="81"/>
      <c r="I105" s="81"/>
      <c r="J105" s="81"/>
      <c r="K105" s="81"/>
      <c r="L105" s="81"/>
      <c r="M105" s="81">
        <v>2</v>
      </c>
      <c r="N105" s="72">
        <v>2</v>
      </c>
      <c r="O105" s="94"/>
      <c r="P105" s="72">
        <f t="shared" si="6"/>
        <v>0</v>
      </c>
      <c r="Q105" s="69" t="s">
        <v>107</v>
      </c>
      <c r="R105" s="77" t="s">
        <v>28</v>
      </c>
    </row>
    <row r="106" spans="1:18" x14ac:dyDescent="0.25">
      <c r="A106" s="73"/>
      <c r="B106" s="68" t="s">
        <v>83</v>
      </c>
      <c r="C106" s="69" t="s">
        <v>81</v>
      </c>
      <c r="D106" s="69" t="s">
        <v>108</v>
      </c>
      <c r="E106" s="75" t="s">
        <v>30</v>
      </c>
      <c r="F106" s="81">
        <v>1</v>
      </c>
      <c r="G106" s="81"/>
      <c r="H106" s="81"/>
      <c r="I106" s="81"/>
      <c r="J106" s="81"/>
      <c r="K106" s="81"/>
      <c r="L106" s="81"/>
      <c r="M106" s="81"/>
      <c r="N106" s="72">
        <v>1</v>
      </c>
      <c r="O106" s="94"/>
      <c r="P106" s="72">
        <f t="shared" si="6"/>
        <v>0</v>
      </c>
      <c r="Q106" s="69" t="s">
        <v>109</v>
      </c>
      <c r="R106" s="77" t="s">
        <v>28</v>
      </c>
    </row>
    <row r="107" spans="1:18" x14ac:dyDescent="0.25">
      <c r="A107" s="73"/>
      <c r="B107" s="68" t="s">
        <v>83</v>
      </c>
      <c r="C107" s="69" t="s">
        <v>81</v>
      </c>
      <c r="D107" s="69" t="s">
        <v>108</v>
      </c>
      <c r="E107" s="75" t="s">
        <v>30</v>
      </c>
      <c r="F107" s="81"/>
      <c r="G107" s="81">
        <v>1</v>
      </c>
      <c r="H107" s="81"/>
      <c r="I107" s="81"/>
      <c r="J107" s="81"/>
      <c r="K107" s="81"/>
      <c r="L107" s="81"/>
      <c r="M107" s="81"/>
      <c r="N107" s="72">
        <v>1</v>
      </c>
      <c r="O107" s="94"/>
      <c r="P107" s="72">
        <f t="shared" si="6"/>
        <v>0</v>
      </c>
      <c r="Q107" s="69" t="s">
        <v>110</v>
      </c>
      <c r="R107" s="77" t="s">
        <v>28</v>
      </c>
    </row>
    <row r="108" spans="1:18" x14ac:dyDescent="0.25">
      <c r="A108" s="67"/>
      <c r="B108" s="68" t="s">
        <v>83</v>
      </c>
      <c r="C108" s="69" t="s">
        <v>81</v>
      </c>
      <c r="D108" s="69" t="s">
        <v>108</v>
      </c>
      <c r="E108" s="75" t="s">
        <v>30</v>
      </c>
      <c r="F108" s="81"/>
      <c r="G108" s="81"/>
      <c r="H108" s="81">
        <v>1</v>
      </c>
      <c r="I108" s="81"/>
      <c r="J108" s="81"/>
      <c r="K108" s="81"/>
      <c r="L108" s="81"/>
      <c r="M108" s="81"/>
      <c r="N108" s="72">
        <v>1</v>
      </c>
      <c r="O108" s="94"/>
      <c r="P108" s="72">
        <f t="shared" si="6"/>
        <v>0</v>
      </c>
      <c r="Q108" s="69" t="s">
        <v>111</v>
      </c>
      <c r="R108" s="77" t="s">
        <v>28</v>
      </c>
    </row>
    <row r="109" spans="1:18" x14ac:dyDescent="0.25">
      <c r="A109" s="67"/>
      <c r="B109" s="68" t="s">
        <v>83</v>
      </c>
      <c r="C109" s="69" t="s">
        <v>81</v>
      </c>
      <c r="D109" s="69" t="s">
        <v>108</v>
      </c>
      <c r="E109" s="75" t="s">
        <v>30</v>
      </c>
      <c r="F109" s="81"/>
      <c r="G109" s="81"/>
      <c r="H109" s="81"/>
      <c r="I109" s="81"/>
      <c r="J109" s="81"/>
      <c r="K109" s="81">
        <v>1</v>
      </c>
      <c r="L109" s="81"/>
      <c r="M109" s="81"/>
      <c r="N109" s="72">
        <v>1</v>
      </c>
      <c r="O109" s="94"/>
      <c r="P109" s="72">
        <f t="shared" si="6"/>
        <v>0</v>
      </c>
      <c r="Q109" s="69" t="s">
        <v>112</v>
      </c>
      <c r="R109" s="77" t="s">
        <v>28</v>
      </c>
    </row>
    <row r="110" spans="1:18" x14ac:dyDescent="0.25">
      <c r="A110" s="73"/>
      <c r="B110" s="68" t="s">
        <v>83</v>
      </c>
      <c r="C110" s="69" t="s">
        <v>81</v>
      </c>
      <c r="D110" s="69" t="s">
        <v>108</v>
      </c>
      <c r="E110" s="75" t="s">
        <v>30</v>
      </c>
      <c r="F110" s="81"/>
      <c r="G110" s="81"/>
      <c r="H110" s="81"/>
      <c r="I110" s="81"/>
      <c r="J110" s="81"/>
      <c r="K110" s="81"/>
      <c r="L110" s="81"/>
      <c r="M110" s="81">
        <v>1</v>
      </c>
      <c r="N110" s="72">
        <v>1</v>
      </c>
      <c r="O110" s="94"/>
      <c r="P110" s="72">
        <f t="shared" si="6"/>
        <v>0</v>
      </c>
      <c r="Q110" s="69" t="s">
        <v>113</v>
      </c>
      <c r="R110" s="77" t="s">
        <v>28</v>
      </c>
    </row>
    <row r="111" spans="1:18" x14ac:dyDescent="0.25">
      <c r="A111" s="73"/>
      <c r="B111" s="68" t="s">
        <v>83</v>
      </c>
      <c r="C111" s="69" t="s">
        <v>81</v>
      </c>
      <c r="D111" s="69" t="s">
        <v>84</v>
      </c>
      <c r="E111" s="75" t="s">
        <v>30</v>
      </c>
      <c r="F111" s="81"/>
      <c r="G111" s="81"/>
      <c r="H111" s="81"/>
      <c r="I111" s="81">
        <v>1</v>
      </c>
      <c r="J111" s="81"/>
      <c r="K111" s="81"/>
      <c r="L111" s="81"/>
      <c r="M111" s="81"/>
      <c r="N111" s="72">
        <v>1</v>
      </c>
      <c r="O111" s="94"/>
      <c r="P111" s="72">
        <f t="shared" si="6"/>
        <v>0</v>
      </c>
      <c r="Q111" s="69" t="s">
        <v>114</v>
      </c>
      <c r="R111" s="77" t="s">
        <v>28</v>
      </c>
    </row>
    <row r="112" spans="1:18" ht="31.5" x14ac:dyDescent="0.25">
      <c r="A112" s="73"/>
      <c r="B112" s="68" t="s">
        <v>83</v>
      </c>
      <c r="C112" s="69" t="s">
        <v>81</v>
      </c>
      <c r="D112" s="69" t="s">
        <v>115</v>
      </c>
      <c r="E112" s="75" t="s">
        <v>30</v>
      </c>
      <c r="F112" s="81"/>
      <c r="G112" s="81"/>
      <c r="H112" s="81"/>
      <c r="I112" s="81"/>
      <c r="J112" s="81"/>
      <c r="K112" s="81"/>
      <c r="L112" s="81"/>
      <c r="M112" s="81"/>
      <c r="N112" s="72">
        <v>2</v>
      </c>
      <c r="O112" s="94"/>
      <c r="P112" s="72">
        <f t="shared" si="6"/>
        <v>0</v>
      </c>
      <c r="Q112" s="69" t="s">
        <v>116</v>
      </c>
      <c r="R112" s="77" t="s">
        <v>28</v>
      </c>
    </row>
    <row r="113" spans="1:18" ht="31.5" x14ac:dyDescent="0.25">
      <c r="A113" s="73"/>
      <c r="B113" s="68" t="s">
        <v>83</v>
      </c>
      <c r="C113" s="69" t="s">
        <v>81</v>
      </c>
      <c r="D113" s="69" t="s">
        <v>115</v>
      </c>
      <c r="E113" s="75" t="s">
        <v>30</v>
      </c>
      <c r="F113" s="81">
        <v>1</v>
      </c>
      <c r="G113" s="81"/>
      <c r="H113" s="81"/>
      <c r="I113" s="81"/>
      <c r="J113" s="81"/>
      <c r="K113" s="81"/>
      <c r="L113" s="81"/>
      <c r="M113" s="81"/>
      <c r="N113" s="72">
        <v>1</v>
      </c>
      <c r="O113" s="94"/>
      <c r="P113" s="72">
        <f t="shared" si="6"/>
        <v>0</v>
      </c>
      <c r="Q113" s="69" t="s">
        <v>117</v>
      </c>
      <c r="R113" s="77" t="s">
        <v>28</v>
      </c>
    </row>
    <row r="114" spans="1:18" ht="31.5" x14ac:dyDescent="0.25">
      <c r="A114" s="73"/>
      <c r="B114" s="68" t="s">
        <v>83</v>
      </c>
      <c r="C114" s="69" t="s">
        <v>81</v>
      </c>
      <c r="D114" s="69" t="s">
        <v>115</v>
      </c>
      <c r="E114" s="75" t="s">
        <v>30</v>
      </c>
      <c r="F114" s="81"/>
      <c r="G114" s="81">
        <v>1</v>
      </c>
      <c r="H114" s="81"/>
      <c r="I114" s="81"/>
      <c r="J114" s="81"/>
      <c r="K114" s="81"/>
      <c r="L114" s="81"/>
      <c r="M114" s="81"/>
      <c r="N114" s="72">
        <v>1</v>
      </c>
      <c r="O114" s="94"/>
      <c r="P114" s="72">
        <f t="shared" si="6"/>
        <v>0</v>
      </c>
      <c r="Q114" s="69" t="s">
        <v>118</v>
      </c>
      <c r="R114" s="77" t="s">
        <v>28</v>
      </c>
    </row>
    <row r="115" spans="1:18" ht="31.5" x14ac:dyDescent="0.25">
      <c r="A115" s="73"/>
      <c r="B115" s="68" t="s">
        <v>83</v>
      </c>
      <c r="C115" s="69" t="s">
        <v>81</v>
      </c>
      <c r="D115" s="69" t="s">
        <v>115</v>
      </c>
      <c r="E115" s="75" t="s">
        <v>30</v>
      </c>
      <c r="F115" s="81"/>
      <c r="G115" s="81"/>
      <c r="H115" s="81"/>
      <c r="I115" s="81">
        <v>1</v>
      </c>
      <c r="J115" s="81"/>
      <c r="K115" s="81"/>
      <c r="L115" s="81"/>
      <c r="M115" s="81"/>
      <c r="N115" s="72">
        <v>1</v>
      </c>
      <c r="O115" s="94"/>
      <c r="P115" s="72">
        <f t="shared" si="6"/>
        <v>0</v>
      </c>
      <c r="Q115" s="69" t="s">
        <v>119</v>
      </c>
      <c r="R115" s="77" t="s">
        <v>28</v>
      </c>
    </row>
    <row r="116" spans="1:18" ht="31.5" x14ac:dyDescent="0.25">
      <c r="A116" s="73"/>
      <c r="B116" s="68" t="s">
        <v>83</v>
      </c>
      <c r="C116" s="69" t="s">
        <v>81</v>
      </c>
      <c r="D116" s="69" t="s">
        <v>115</v>
      </c>
      <c r="E116" s="75" t="s">
        <v>30</v>
      </c>
      <c r="F116" s="81"/>
      <c r="G116" s="81"/>
      <c r="H116" s="81"/>
      <c r="I116" s="81"/>
      <c r="J116" s="81">
        <v>1</v>
      </c>
      <c r="K116" s="81"/>
      <c r="L116" s="81"/>
      <c r="M116" s="81"/>
      <c r="N116" s="72">
        <v>1</v>
      </c>
      <c r="O116" s="94"/>
      <c r="P116" s="72">
        <f t="shared" si="6"/>
        <v>0</v>
      </c>
      <c r="Q116" s="69" t="s">
        <v>120</v>
      </c>
      <c r="R116" s="77" t="s">
        <v>28</v>
      </c>
    </row>
    <row r="117" spans="1:18" ht="31.5" x14ac:dyDescent="0.25">
      <c r="A117" s="67"/>
      <c r="B117" s="68" t="s">
        <v>83</v>
      </c>
      <c r="C117" s="69" t="s">
        <v>81</v>
      </c>
      <c r="D117" s="69" t="s">
        <v>115</v>
      </c>
      <c r="E117" s="75" t="s">
        <v>30</v>
      </c>
      <c r="F117" s="81"/>
      <c r="G117" s="81"/>
      <c r="H117" s="81"/>
      <c r="I117" s="81"/>
      <c r="J117" s="81"/>
      <c r="K117" s="81"/>
      <c r="L117" s="81">
        <v>1</v>
      </c>
      <c r="M117" s="81"/>
      <c r="N117" s="72">
        <v>1</v>
      </c>
      <c r="O117" s="94"/>
      <c r="P117" s="72">
        <f t="shared" si="6"/>
        <v>0</v>
      </c>
      <c r="Q117" s="69" t="s">
        <v>121</v>
      </c>
      <c r="R117" s="77" t="s">
        <v>28</v>
      </c>
    </row>
    <row r="118" spans="1:18" ht="31.5" x14ac:dyDescent="0.25">
      <c r="A118" s="67"/>
      <c r="B118" s="68" t="s">
        <v>83</v>
      </c>
      <c r="C118" s="69" t="s">
        <v>81</v>
      </c>
      <c r="D118" s="69" t="s">
        <v>115</v>
      </c>
      <c r="E118" s="75" t="s">
        <v>30</v>
      </c>
      <c r="F118" s="81"/>
      <c r="G118" s="81"/>
      <c r="H118" s="81"/>
      <c r="I118" s="81"/>
      <c r="J118" s="81"/>
      <c r="K118" s="81"/>
      <c r="L118" s="81"/>
      <c r="M118" s="81">
        <v>1</v>
      </c>
      <c r="N118" s="72">
        <v>1</v>
      </c>
      <c r="O118" s="94"/>
      <c r="P118" s="72">
        <f t="shared" si="6"/>
        <v>0</v>
      </c>
      <c r="Q118" s="69" t="s">
        <v>122</v>
      </c>
      <c r="R118" s="77" t="s">
        <v>28</v>
      </c>
    </row>
    <row r="119" spans="1:18" ht="31.5" x14ac:dyDescent="0.25">
      <c r="A119" s="73"/>
      <c r="B119" s="68" t="s">
        <v>83</v>
      </c>
      <c r="C119" s="69" t="s">
        <v>81</v>
      </c>
      <c r="D119" s="69" t="s">
        <v>115</v>
      </c>
      <c r="E119" s="75" t="s">
        <v>30</v>
      </c>
      <c r="F119" s="81"/>
      <c r="G119" s="81"/>
      <c r="H119" s="81">
        <v>1</v>
      </c>
      <c r="I119" s="81"/>
      <c r="J119" s="81"/>
      <c r="K119" s="81"/>
      <c r="L119" s="81"/>
      <c r="M119" s="81"/>
      <c r="N119" s="72">
        <v>1</v>
      </c>
      <c r="O119" s="94"/>
      <c r="P119" s="72">
        <f t="shared" si="6"/>
        <v>0</v>
      </c>
      <c r="Q119" s="69" t="s">
        <v>124</v>
      </c>
      <c r="R119" s="77" t="s">
        <v>28</v>
      </c>
    </row>
    <row r="120" spans="1:18" ht="31.5" x14ac:dyDescent="0.25">
      <c r="A120" s="73"/>
      <c r="B120" s="68" t="s">
        <v>83</v>
      </c>
      <c r="C120" s="69" t="s">
        <v>81</v>
      </c>
      <c r="D120" s="69" t="s">
        <v>115</v>
      </c>
      <c r="E120" s="75" t="s">
        <v>30</v>
      </c>
      <c r="F120" s="81"/>
      <c r="G120" s="81"/>
      <c r="H120" s="81"/>
      <c r="I120" s="81"/>
      <c r="J120" s="81"/>
      <c r="K120" s="81">
        <v>1</v>
      </c>
      <c r="L120" s="81"/>
      <c r="M120" s="81"/>
      <c r="N120" s="72">
        <v>1</v>
      </c>
      <c r="O120" s="94"/>
      <c r="P120" s="72">
        <f t="shared" si="6"/>
        <v>0</v>
      </c>
      <c r="Q120" s="69" t="s">
        <v>123</v>
      </c>
      <c r="R120" s="77" t="s">
        <v>28</v>
      </c>
    </row>
    <row r="121" spans="1:18" x14ac:dyDescent="0.25">
      <c r="A121" s="41"/>
      <c r="B121" s="103" t="s">
        <v>214</v>
      </c>
      <c r="C121" s="104"/>
      <c r="D121" s="104"/>
      <c r="E121" s="104"/>
      <c r="F121" s="104"/>
      <c r="G121" s="104"/>
      <c r="H121" s="104"/>
      <c r="I121" s="104"/>
      <c r="J121" s="104"/>
      <c r="K121" s="104"/>
      <c r="L121" s="104"/>
      <c r="M121" s="104"/>
      <c r="N121" s="104"/>
      <c r="O121" s="105"/>
      <c r="P121" s="56">
        <f>SUM(P14:P120)</f>
        <v>0</v>
      </c>
      <c r="Q121" s="18"/>
      <c r="R121" s="56"/>
    </row>
    <row r="124" spans="1:18" x14ac:dyDescent="0.25">
      <c r="A124" s="39"/>
      <c r="B124" s="35" t="s">
        <v>49</v>
      </c>
      <c r="C124" s="44"/>
      <c r="N124" s="49"/>
      <c r="O124" s="39"/>
      <c r="Q124" s="61"/>
      <c r="R124" s="46"/>
    </row>
    <row r="125" spans="1:18" ht="41.25" customHeight="1" x14ac:dyDescent="0.25">
      <c r="A125" s="36" t="s">
        <v>44</v>
      </c>
      <c r="B125" s="109" t="s">
        <v>50</v>
      </c>
      <c r="C125" s="109"/>
      <c r="D125" s="109"/>
      <c r="E125" s="109"/>
      <c r="F125" s="109"/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62"/>
      <c r="R125" s="62"/>
    </row>
    <row r="126" spans="1:18" ht="63.75" customHeight="1" x14ac:dyDescent="0.25">
      <c r="A126" s="28" t="s">
        <v>44</v>
      </c>
      <c r="B126" s="109" t="s">
        <v>51</v>
      </c>
      <c r="C126" s="109"/>
      <c r="D126" s="109"/>
      <c r="E126" s="10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62"/>
      <c r="R126" s="63"/>
    </row>
    <row r="127" spans="1:18" x14ac:dyDescent="0.25">
      <c r="A127" s="36" t="s">
        <v>44</v>
      </c>
      <c r="B127" s="102" t="s">
        <v>52</v>
      </c>
      <c r="C127" s="102"/>
      <c r="D127" s="102"/>
      <c r="E127" s="102"/>
      <c r="F127" s="102"/>
      <c r="G127" s="102"/>
      <c r="H127" s="102"/>
      <c r="I127" s="102"/>
      <c r="J127" s="102"/>
      <c r="K127" s="102"/>
      <c r="L127" s="102"/>
      <c r="M127" s="102"/>
      <c r="N127" s="102"/>
      <c r="O127" s="102"/>
      <c r="P127" s="102"/>
      <c r="Q127" s="102"/>
      <c r="R127" s="64"/>
    </row>
    <row r="128" spans="1:18" x14ac:dyDescent="0.25">
      <c r="A128" s="43" t="s">
        <v>44</v>
      </c>
      <c r="B128" s="101" t="s">
        <v>216</v>
      </c>
      <c r="C128" s="101"/>
      <c r="D128" s="101"/>
      <c r="E128" s="101"/>
      <c r="F128" s="101"/>
      <c r="G128" s="101"/>
      <c r="H128" s="101"/>
      <c r="I128" s="101"/>
      <c r="J128" s="101"/>
      <c r="K128" s="101"/>
      <c r="L128" s="101"/>
      <c r="M128" s="101"/>
      <c r="N128" s="101"/>
    </row>
  </sheetData>
  <sheetProtection selectLockedCells="1" selectUnlockedCells="1"/>
  <mergeCells count="5">
    <mergeCell ref="B127:Q127"/>
    <mergeCell ref="B121:O121"/>
    <mergeCell ref="B125:P125"/>
    <mergeCell ref="B126:P126"/>
    <mergeCell ref="B128:N128"/>
  </mergeCells>
  <pageMargins left="0.70866141732283472" right="0.70866141732283472" top="0.74803149606299213" bottom="0.74803149606299213" header="0.31496062992125984" footer="0.31496062992125984"/>
  <pageSetup paperSize="8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ЛСР</vt:lpstr>
      <vt:lpstr>Работа</vt:lpstr>
      <vt:lpstr>Материалы</vt:lpstr>
      <vt:lpstr>ЛСР!Область_печати</vt:lpstr>
      <vt:lpstr>Материалы!Область_печати</vt:lpstr>
      <vt:lpstr>Работа!Область_печати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Бойев Темур Сатторович</dc:creator>
  <cp:lastModifiedBy>Дубейко Марина Викторовна</cp:lastModifiedBy>
  <cp:revision>1</cp:revision>
  <dcterms:created xsi:type="dcterms:W3CDTF">2015-06-05T18:19:34Z</dcterms:created>
  <dcterms:modified xsi:type="dcterms:W3CDTF">2026-05-12T06:13:12Z</dcterms:modified>
</cp:coreProperties>
</file>