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123ED4DA-BBA4-4380-8219-9CDA9330EFD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6" r:id="rId1"/>
    <sheet name="работа" sheetId="17" r:id="rId2"/>
    <sheet name="материал" sheetId="18" r:id="rId3"/>
  </sheets>
  <externalReferences>
    <externalReference r:id="rId4"/>
  </externalReferences>
  <definedNames>
    <definedName name="_xlnm._FilterDatabase" localSheetId="0" hidden="1">ЛСР!$A$11:$J$19</definedName>
    <definedName name="_xlnm._FilterDatabase" localSheetId="2" hidden="1">материал!$A$11:$J$15</definedName>
    <definedName name="_xlnm._FilterDatabase" localSheetId="1" hidden="1">работа!$A$11:$J$18</definedName>
    <definedName name="Данные">[1]Тестовый!$F$10:$H$14</definedName>
    <definedName name="_xlnm.Print_Area" localSheetId="0">ЛСР!$A$1:$N$134</definedName>
    <definedName name="_xlnm.Print_Area" localSheetId="2">материал!$A$1:$N$114</definedName>
    <definedName name="_xlnm.Print_Area" localSheetId="1">работа!$A$1:$N$39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7" i="16" l="1"/>
  <c r="K108" i="16"/>
  <c r="K109" i="16"/>
  <c r="K110" i="16"/>
  <c r="K111" i="16"/>
  <c r="K112" i="16"/>
  <c r="K113" i="16"/>
  <c r="K114" i="16"/>
  <c r="K115" i="16"/>
  <c r="K116" i="16"/>
  <c r="K117" i="16"/>
  <c r="K106" i="16"/>
  <c r="K50" i="16"/>
  <c r="K51" i="16"/>
  <c r="K52" i="16"/>
  <c r="K53" i="16"/>
  <c r="K54" i="16"/>
  <c r="K55" i="16"/>
  <c r="K56" i="16"/>
  <c r="K57" i="16"/>
  <c r="K58" i="16"/>
  <c r="K59" i="16"/>
  <c r="K60" i="16"/>
  <c r="K61" i="16"/>
  <c r="K62" i="16"/>
  <c r="K63" i="16"/>
  <c r="K64" i="16"/>
  <c r="K65" i="16"/>
  <c r="K66" i="16"/>
  <c r="K67" i="16"/>
  <c r="K68" i="16"/>
  <c r="K69" i="16"/>
  <c r="K70" i="16"/>
  <c r="K71" i="16"/>
  <c r="K72" i="16"/>
  <c r="K73" i="16"/>
  <c r="K74" i="16"/>
  <c r="K75" i="16"/>
  <c r="K76" i="16"/>
  <c r="K77" i="16"/>
  <c r="K78" i="16"/>
  <c r="K79" i="16"/>
  <c r="K80" i="16"/>
  <c r="K81" i="16"/>
  <c r="K82" i="16"/>
  <c r="K83" i="16"/>
  <c r="K84" i="16"/>
  <c r="K85" i="16"/>
  <c r="K86" i="16"/>
  <c r="K87" i="16"/>
  <c r="K88" i="16"/>
  <c r="K89" i="16"/>
  <c r="K90" i="16"/>
  <c r="K91" i="16"/>
  <c r="K92" i="16"/>
  <c r="K93" i="16"/>
  <c r="K94" i="16"/>
  <c r="K95" i="16"/>
  <c r="K96" i="16"/>
  <c r="K97" i="16"/>
  <c r="K98" i="16"/>
  <c r="K99" i="16"/>
  <c r="K49" i="16"/>
  <c r="K21" i="16"/>
  <c r="K22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40" i="16"/>
  <c r="K41" i="16"/>
  <c r="K42" i="16"/>
  <c r="K43" i="16"/>
  <c r="K20" i="16"/>
  <c r="K121" i="16"/>
  <c r="K104" i="16"/>
  <c r="K103" i="16"/>
  <c r="K47" i="16"/>
  <c r="K18" i="16"/>
  <c r="K17" i="16"/>
  <c r="J106" i="18"/>
  <c r="L106" i="18" s="1"/>
  <c r="J105" i="18"/>
  <c r="L105" i="18" s="1"/>
  <c r="J104" i="18"/>
  <c r="L104" i="18" s="1"/>
  <c r="J103" i="18"/>
  <c r="L103" i="18" s="1"/>
  <c r="J102" i="18"/>
  <c r="L102" i="18" s="1"/>
  <c r="J101" i="18"/>
  <c r="L101" i="18" s="1"/>
  <c r="J99" i="18"/>
  <c r="L99" i="18" s="1"/>
  <c r="J98" i="18"/>
  <c r="L98" i="18" s="1"/>
  <c r="J97" i="18"/>
  <c r="L97" i="18" s="1"/>
  <c r="J96" i="18"/>
  <c r="L96" i="18" s="1"/>
  <c r="J95" i="18"/>
  <c r="L95" i="18" s="1"/>
  <c r="J92" i="18"/>
  <c r="L92" i="18" s="1"/>
  <c r="J91" i="18"/>
  <c r="L91" i="18" s="1"/>
  <c r="J90" i="18"/>
  <c r="L90" i="18" s="1"/>
  <c r="J89" i="18"/>
  <c r="L89" i="18" s="1"/>
  <c r="J88" i="18"/>
  <c r="L88" i="18" s="1"/>
  <c r="J87" i="18"/>
  <c r="L87" i="18" s="1"/>
  <c r="J86" i="18"/>
  <c r="L86" i="18" s="1"/>
  <c r="J85" i="18"/>
  <c r="L85" i="18" s="1"/>
  <c r="J83" i="18"/>
  <c r="L83" i="18" s="1"/>
  <c r="J82" i="18"/>
  <c r="L82" i="18" s="1"/>
  <c r="J81" i="18"/>
  <c r="L81" i="18" s="1"/>
  <c r="J80" i="18"/>
  <c r="L80" i="18" s="1"/>
  <c r="J79" i="18"/>
  <c r="L79" i="18" s="1"/>
  <c r="J78" i="18"/>
  <c r="L78" i="18" s="1"/>
  <c r="J77" i="18"/>
  <c r="L77" i="18" s="1"/>
  <c r="J76" i="18"/>
  <c r="L76" i="18" s="1"/>
  <c r="J75" i="18"/>
  <c r="L75" i="18" s="1"/>
  <c r="J74" i="18"/>
  <c r="L74" i="18" s="1"/>
  <c r="J73" i="18"/>
  <c r="L73" i="18" s="1"/>
  <c r="J72" i="18"/>
  <c r="L72" i="18" s="1"/>
  <c r="J71" i="18"/>
  <c r="L71" i="18" s="1"/>
  <c r="J70" i="18"/>
  <c r="L70" i="18" s="1"/>
  <c r="J69" i="18"/>
  <c r="L69" i="18" s="1"/>
  <c r="J68" i="18"/>
  <c r="L68" i="18" s="1"/>
  <c r="J67" i="18"/>
  <c r="L67" i="18" s="1"/>
  <c r="J66" i="18"/>
  <c r="L66" i="18" s="1"/>
  <c r="J65" i="18"/>
  <c r="L65" i="18" s="1"/>
  <c r="J64" i="18"/>
  <c r="L64" i="18" s="1"/>
  <c r="J63" i="18"/>
  <c r="L63" i="18" s="1"/>
  <c r="J62" i="18"/>
  <c r="L62" i="18" s="1"/>
  <c r="J61" i="18"/>
  <c r="L61" i="18" s="1"/>
  <c r="J60" i="18"/>
  <c r="L60" i="18" s="1"/>
  <c r="J59" i="18"/>
  <c r="L59" i="18" s="1"/>
  <c r="J58" i="18"/>
  <c r="L58" i="18" s="1"/>
  <c r="J57" i="18"/>
  <c r="L57" i="18" s="1"/>
  <c r="J56" i="18"/>
  <c r="L56" i="18" s="1"/>
  <c r="J55" i="18"/>
  <c r="L55" i="18" s="1"/>
  <c r="J54" i="18"/>
  <c r="L54" i="18" s="1"/>
  <c r="J53" i="18"/>
  <c r="L53" i="18" s="1"/>
  <c r="J52" i="18"/>
  <c r="L52" i="18" s="1"/>
  <c r="J51" i="18"/>
  <c r="L51" i="18" s="1"/>
  <c r="J50" i="18"/>
  <c r="L50" i="18" s="1"/>
  <c r="J49" i="18"/>
  <c r="L49" i="18" s="1"/>
  <c r="J48" i="18"/>
  <c r="L48" i="18" s="1"/>
  <c r="J47" i="18"/>
  <c r="L47" i="18" s="1"/>
  <c r="J46" i="18"/>
  <c r="L46" i="18" s="1"/>
  <c r="J45" i="18"/>
  <c r="L45" i="18" s="1"/>
  <c r="J44" i="18"/>
  <c r="L44" i="18" s="1"/>
  <c r="J43" i="18"/>
  <c r="L43" i="18" s="1"/>
  <c r="J42" i="18"/>
  <c r="L42" i="18" s="1"/>
  <c r="J39" i="18"/>
  <c r="L39" i="18" s="1"/>
  <c r="J38" i="18"/>
  <c r="L38" i="18" s="1"/>
  <c r="J37" i="18"/>
  <c r="L37" i="18" s="1"/>
  <c r="J36" i="18"/>
  <c r="L36" i="18" s="1"/>
  <c r="J35" i="18"/>
  <c r="L35" i="18" s="1"/>
  <c r="J34" i="18"/>
  <c r="L34" i="18" s="1"/>
  <c r="J33" i="18"/>
  <c r="L33" i="18" s="1"/>
  <c r="J32" i="18"/>
  <c r="L32" i="18" s="1"/>
  <c r="J31" i="18"/>
  <c r="L31" i="18" s="1"/>
  <c r="J30" i="18"/>
  <c r="L30" i="18" s="1"/>
  <c r="J29" i="18"/>
  <c r="L29" i="18" s="1"/>
  <c r="J28" i="18"/>
  <c r="L28" i="18" s="1"/>
  <c r="J27" i="18"/>
  <c r="L27" i="18" s="1"/>
  <c r="J25" i="18"/>
  <c r="L25" i="18" s="1"/>
  <c r="J24" i="18"/>
  <c r="L24" i="18" s="1"/>
  <c r="J23" i="18"/>
  <c r="L23" i="18" s="1"/>
  <c r="J22" i="18"/>
  <c r="L22" i="18" s="1"/>
  <c r="J21" i="18"/>
  <c r="L21" i="18" s="1"/>
  <c r="J20" i="18"/>
  <c r="L20" i="18" s="1"/>
  <c r="J19" i="18"/>
  <c r="L19" i="18" s="1"/>
  <c r="J18" i="18"/>
  <c r="L18" i="18" s="1"/>
  <c r="J17" i="18"/>
  <c r="L17" i="18" s="1"/>
  <c r="J16" i="18"/>
  <c r="L16" i="18" s="1"/>
  <c r="L31" i="17"/>
  <c r="L22" i="17"/>
  <c r="L18" i="17"/>
  <c r="F103" i="16"/>
  <c r="F104" i="16"/>
  <c r="L107" i="18" l="1"/>
  <c r="L17" i="17"/>
  <c r="L26" i="17"/>
  <c r="L27" i="17"/>
  <c r="J43" i="16"/>
  <c r="L43" i="16" s="1"/>
  <c r="J42" i="16"/>
  <c r="L42" i="16" s="1"/>
  <c r="J41" i="16"/>
  <c r="L41" i="16" s="1"/>
  <c r="G17" i="16"/>
  <c r="H17" i="16"/>
  <c r="I17" i="16"/>
  <c r="G18" i="16"/>
  <c r="H18" i="16"/>
  <c r="I18" i="16"/>
  <c r="F18" i="16"/>
  <c r="F17" i="16"/>
  <c r="G104" i="16"/>
  <c r="H104" i="16"/>
  <c r="I104" i="16"/>
  <c r="G103" i="16"/>
  <c r="H103" i="16"/>
  <c r="I103" i="16"/>
  <c r="J25" i="16"/>
  <c r="L25" i="16" s="1"/>
  <c r="J117" i="16"/>
  <c r="L117" i="16" s="1"/>
  <c r="J116" i="16"/>
  <c r="L116" i="16" s="1"/>
  <c r="J115" i="16"/>
  <c r="L115" i="16" s="1"/>
  <c r="J114" i="16"/>
  <c r="L114" i="16" s="1"/>
  <c r="J113" i="16"/>
  <c r="L113" i="16" s="1"/>
  <c r="J112" i="16"/>
  <c r="L112" i="16" s="1"/>
  <c r="J107" i="16"/>
  <c r="J108" i="16"/>
  <c r="J109" i="16"/>
  <c r="J110" i="16"/>
  <c r="J106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2" i="16"/>
  <c r="J93" i="16"/>
  <c r="J94" i="16"/>
  <c r="L94" i="16" s="1"/>
  <c r="J95" i="16"/>
  <c r="L95" i="16" s="1"/>
  <c r="J96" i="16"/>
  <c r="J97" i="16"/>
  <c r="J98" i="16"/>
  <c r="J99" i="16"/>
  <c r="J49" i="16"/>
  <c r="J24" i="16"/>
  <c r="L24" i="16" s="1"/>
  <c r="J31" i="16"/>
  <c r="L31" i="16" s="1"/>
  <c r="J37" i="16"/>
  <c r="L37" i="16" s="1"/>
  <c r="J36" i="16"/>
  <c r="L36" i="16" s="1"/>
  <c r="J35" i="16"/>
  <c r="L35" i="16" s="1"/>
  <c r="J34" i="16"/>
  <c r="L34" i="16" s="1"/>
  <c r="J33" i="16"/>
  <c r="L33" i="16" s="1"/>
  <c r="J32" i="16"/>
  <c r="L32" i="16" s="1"/>
  <c r="L111" i="16" l="1"/>
  <c r="L32" i="17"/>
  <c r="L96" i="16"/>
  <c r="L92" i="16"/>
  <c r="L98" i="16"/>
  <c r="L93" i="16"/>
  <c r="L99" i="16"/>
  <c r="L97" i="16"/>
  <c r="L91" i="16" l="1"/>
  <c r="L109" i="16"/>
  <c r="L79" i="16"/>
  <c r="L78" i="16"/>
  <c r="L81" i="16"/>
  <c r="L80" i="16"/>
  <c r="J121" i="16" l="1"/>
  <c r="L107" i="16" l="1"/>
  <c r="L86" i="16"/>
  <c r="L84" i="16"/>
  <c r="L82" i="16" l="1"/>
  <c r="L83" i="16"/>
  <c r="L77" i="16" l="1"/>
  <c r="L90" i="16"/>
  <c r="J26" i="16" l="1"/>
  <c r="J23" i="16"/>
  <c r="L26" i="16" l="1"/>
  <c r="L23" i="16"/>
  <c r="L87" i="16" l="1"/>
  <c r="L88" i="16"/>
  <c r="J17" i="16" l="1"/>
  <c r="J103" i="16" l="1"/>
  <c r="L103" i="16" s="1"/>
  <c r="J104" i="16"/>
  <c r="L72" i="16" l="1"/>
  <c r="L73" i="16"/>
  <c r="L71" i="16" l="1"/>
  <c r="L70" i="16"/>
  <c r="L69" i="16"/>
  <c r="L53" i="16"/>
  <c r="L54" i="16"/>
  <c r="L74" i="16"/>
  <c r="L75" i="16"/>
  <c r="L68" i="16" l="1"/>
  <c r="L60" i="16"/>
  <c r="L52" i="16"/>
  <c r="L65" i="16"/>
  <c r="L57" i="16"/>
  <c r="L76" i="16"/>
  <c r="L63" i="16"/>
  <c r="L55" i="16"/>
  <c r="L61" i="16"/>
  <c r="L67" i="16"/>
  <c r="L59" i="16"/>
  <c r="L51" i="16"/>
  <c r="L66" i="16"/>
  <c r="L58" i="16"/>
  <c r="L50" i="16"/>
  <c r="L64" i="16"/>
  <c r="L56" i="16"/>
  <c r="L62" i="16"/>
  <c r="L49" i="16" l="1"/>
  <c r="J47" i="16"/>
  <c r="J40" i="16"/>
  <c r="L110" i="16"/>
  <c r="L108" i="16"/>
  <c r="L40" i="16" l="1"/>
  <c r="J39" i="16"/>
  <c r="J38" i="16"/>
  <c r="J29" i="16"/>
  <c r="J28" i="16"/>
  <c r="J21" i="16"/>
  <c r="J22" i="16"/>
  <c r="J27" i="16"/>
  <c r="J20" i="16"/>
  <c r="L123" i="16"/>
  <c r="L122" i="16" s="1"/>
  <c r="L121" i="16"/>
  <c r="L120" i="16" s="1"/>
  <c r="L106" i="16"/>
  <c r="L105" i="16" s="1"/>
  <c r="L104" i="16"/>
  <c r="L102" i="16" s="1"/>
  <c r="L47" i="16"/>
  <c r="L46" i="16" s="1"/>
  <c r="L39" i="16" l="1"/>
  <c r="L85" i="16"/>
  <c r="L27" i="16"/>
  <c r="L22" i="16"/>
  <c r="L29" i="16"/>
  <c r="L38" i="16"/>
  <c r="L30" i="16" s="1"/>
  <c r="L89" i="16"/>
  <c r="L21" i="16"/>
  <c r="L119" i="16"/>
  <c r="L28" i="16"/>
  <c r="J18" i="16"/>
  <c r="L20" i="16"/>
  <c r="L48" i="16" l="1"/>
  <c r="L19" i="16"/>
  <c r="L18" i="16"/>
  <c r="L17" i="16"/>
  <c r="L16" i="16" s="1"/>
  <c r="L125" i="16" s="1"/>
  <c r="L101" i="16"/>
  <c r="L126" i="16" l="1"/>
  <c r="L124" i="16" s="1"/>
  <c r="L45" i="16"/>
  <c r="L15" i="16" l="1"/>
</calcChain>
</file>

<file path=xl/sharedStrings.xml><?xml version="1.0" encoding="utf-8"?>
<sst xmlns="http://schemas.openxmlformats.org/spreadsheetml/2006/main" count="575" uniqueCount="161">
  <si>
    <t>№</t>
  </si>
  <si>
    <t>Наименование</t>
  </si>
  <si>
    <t>Кол-во</t>
  </si>
  <si>
    <t>м</t>
  </si>
  <si>
    <t>м.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</si>
  <si>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</si>
  <si>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</si>
  <si>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</si>
  <si>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</si>
  <si>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</si>
  <si>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</si>
  <si>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</si>
  <si>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</si>
  <si>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</si>
  <si>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</si>
  <si>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</si>
  <si>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Устройство домофонии</t>
  </si>
  <si>
    <t>в тч стоимость работ:</t>
  </si>
  <si>
    <t>в тч стоимость материалов:</t>
  </si>
  <si>
    <t>Вертикальные стояки</t>
  </si>
  <si>
    <t>11.11</t>
  </si>
  <si>
    <t>11.11.01</t>
  </si>
  <si>
    <t>11.11.02</t>
  </si>
  <si>
    <t>11.11.03</t>
  </si>
  <si>
    <t>11.11.02.00.</t>
  </si>
  <si>
    <t>11.11.03.00.</t>
  </si>
  <si>
    <t>Марка</t>
  </si>
  <si>
    <t>Характеристика</t>
  </si>
  <si>
    <t>в тч НДС:</t>
  </si>
  <si>
    <t>Кабель тип 1</t>
  </si>
  <si>
    <t>Труба тип 1</t>
  </si>
  <si>
    <t>Труба тип 2</t>
  </si>
  <si>
    <t>Кабель тип 2</t>
  </si>
  <si>
    <t>Кабель тип 3</t>
  </si>
  <si>
    <t>Кабель тип 4</t>
  </si>
  <si>
    <t>11.11.04</t>
  </si>
  <si>
    <t>11.11.04.00.</t>
  </si>
  <si>
    <t>-</t>
  </si>
  <si>
    <t>Форма закупа материала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</si>
  <si>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</si>
  <si>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</si>
  <si>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</si>
  <si>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</si>
  <si>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</si>
  <si>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</si>
  <si>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</si>
  <si>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</si>
  <si>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</si>
  <si>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Вызывная панель тип 1</t>
  </si>
  <si>
    <t>Вызывная панель тип 2</t>
  </si>
  <si>
    <t>Терминал контроля доступа тип 1</t>
  </si>
  <si>
    <t>Труба тип 3</t>
  </si>
  <si>
    <t>Труба тип 4</t>
  </si>
  <si>
    <t>Коммутатор тип 1</t>
  </si>
  <si>
    <t>Коммутатор тип 2</t>
  </si>
  <si>
    <t>Монитор</t>
  </si>
  <si>
    <t>Пусконаладочные работы</t>
  </si>
  <si>
    <t>Прокладка КПП</t>
  </si>
  <si>
    <t>Прокладка трубы</t>
  </si>
  <si>
    <t>Кабель тип 5</t>
  </si>
  <si>
    <t>___________/</t>
  </si>
  <si>
    <r>
      <t xml:space="preserve">Установка оборудования </t>
    </r>
    <r>
      <rPr>
        <b/>
        <sz val="12"/>
        <color theme="1"/>
        <rFont val="Times New Roman"/>
        <family val="1"/>
        <charset val="204"/>
      </rPr>
      <t>секции</t>
    </r>
  </si>
  <si>
    <t>Прокладка КПП, трубы</t>
  </si>
  <si>
    <t xml:space="preserve">Прокладка КПП </t>
  </si>
  <si>
    <t xml:space="preserve">Резьбовая усиленная шпилька GTR-6881000 8x1000 цинк, DIN 975, класс прочности 6,8 </t>
  </si>
  <si>
    <t>Самоконтрящаяся гайка с фланцем нейлон ZA518552М8 8.0 DIN 6926 оц.</t>
  </si>
  <si>
    <t>Квадратный подрозетник A01-86 для кирпича и бетона/для сплошных стен, размер 86x84x50мм.</t>
  </si>
  <si>
    <t>Настенный шкаф 19" LWR3-18U66-MF LINEA W 18U 600х600мм дверь металл серый, тип боковой стенки съемная с замком.</t>
  </si>
  <si>
    <t>Коммутатор управляемый L3 OS6112F 12 портов 10G SFP+</t>
  </si>
  <si>
    <t>Кабель прямого подключения XS+DA0001 разъемы SFP28 - SFP28, длина 1м</t>
  </si>
  <si>
    <t>Маршрутизатор RB4011iGS+RM оснащён 10 гигабитными портами Ethernet и портом SFP+ 10G.</t>
  </si>
  <si>
    <t>Коммутатор управляемый L2 OS1326 управляемый L2 24x100Base-TX, 1x1000Base-T, 1xCombo 1000Base-T/SFP.</t>
  </si>
  <si>
    <t>Патч-панель наборная 19" PP24-1UMU  1U, для установки до 24 модулей Keystone.</t>
  </si>
  <si>
    <t>Модуль Keystone CS1-1C5EU-12 Модуль Keystone Jack кат.5E UTP 110 IDC 180град</t>
  </si>
  <si>
    <t>Блок розеток 19" TLК-RS07M-C25-BK горизонтальный, 7 розеток Schuko, автоматический выключатель 25A.</t>
  </si>
  <si>
    <t xml:space="preserve">Органайзер 19" CO05-1UPC пластиковый с пальцами и крышкой 19" 1U черный </t>
  </si>
  <si>
    <t>Панель с DIN-рейкой 19" EDP35-3U22M Подходит для количества вставных модулей 22шт.</t>
  </si>
  <si>
    <t xml:space="preserve">Блок питания AC-DC HDR-15-12 12В/1,25А (Регулировка выходного напряжения: 10.8 ~ 13.8V), на DIN-рейку, режим работы при -30...+70°С, </t>
  </si>
  <si>
    <t>Резервированный источник питания UPS 45W/DIN. FARADAY (12В) крепление на DIN рейку; U-вх.100…240 В, U-вых.13.5 В/12.6 В</t>
  </si>
  <si>
    <t>Автоматический выключатель ВА9-11/2 модуля (ширина 9мм.) 1P, (B) 6А, 4,5кА.</t>
  </si>
  <si>
    <t>Автоматический выключатель M634116D1P, (D) 16А, 4,5кА.</t>
  </si>
  <si>
    <t>Блок распределительный RBD-125 для монтажа на DIN-рейку с общим количеством соединений 8шт.</t>
  </si>
  <si>
    <t>Коммутационный шнур PC08-C5EUL-1M5-SL-WT Коммутационный шнур (патч-корд) кат.5E UTP LSZH 1,5м slim колпачок с язычком белый</t>
  </si>
  <si>
    <t>Полка фронтальная, 19" RS05-350P-R Полка консольная L=350мм 2U черная</t>
  </si>
  <si>
    <t>Дюбель с шурупом 8х50 (артикул 102310) диаметр отверстия под дюбель 8мм.</t>
  </si>
  <si>
    <t xml:space="preserve">Плоский разъем (артикул 49620) РППИ-М 1,5-6,3 </t>
  </si>
  <si>
    <t>Крепежный комплект ITK-HP-15 винт, шайба, гайка.(1 комплект)</t>
  </si>
  <si>
    <t>Оптический кросс 19" SNR-ODF-24R-8SC-P 1U, укомплектованный на 8 портов SC/UPC.</t>
  </si>
  <si>
    <t>Шнур волоконно-оптический NMF-PC1S2C2-SCU-LCU-001 одномодовый 9/125мкм, стандарта OS2, SC/UPC-LC/UPC, одинарный, LSZH нг(A)-HFLTx, 2мм, желтый, 1м.</t>
  </si>
  <si>
    <t>Одноволоконный оптический модуль 10GB OFM436XT-BXD WDM трансивер SFP+ 10GBase-BX-D, Tx:1330 нм, Rx:1270 нм, одномод, до 20 км</t>
  </si>
  <si>
    <t>Одноволоконный оптический модуль 10GB OFM436XT-BXU WDM трансивер SFP+ 10GBase-BX-U, Tx:1270 нм, Rx:1330 нм, одномод, до 20 км</t>
  </si>
  <si>
    <t xml:space="preserve">Реле HHC68A-4Z-12D 12VDC/10A/240VAC 4PDT (4 переключения) </t>
  </si>
  <si>
    <t xml:space="preserve">Колодка реле PTF14A на DIN-рейку (4 переключения) </t>
  </si>
  <si>
    <t>Лента оцинкованная (артикул 43749) 20х0.5мм (упаковка 50м.)</t>
  </si>
  <si>
    <t>Устройство мониторинга за состоянием сетевых инфраструктур Super Vision (P) до 1000 IP-устройств.</t>
  </si>
  <si>
    <t>Скоба металлическая двухлапковая СМД 48-50 д.48-50, размер крепежного отверстия, 9х6мм., оцинкованная сталь</t>
  </si>
  <si>
    <t>Нейлоновая хомут-стяжка 3,6х200 черный, 100 шт G/1/4</t>
  </si>
  <si>
    <t>11.11.01.00.</t>
  </si>
  <si>
    <t>Кабель силовой ВВГнг(А)-LS 3х2.5 сечение жилы 2.5 мм², количество жил: 3 шт., номинальное напряжение: 660В.</t>
  </si>
  <si>
    <t>Кабель тип 6</t>
  </si>
  <si>
    <t>Витая пара U/UTP BC1-C5E02-128-305-G cat. 5E 2х2х0.48 мм, для внутренней прокладки, одножильный, LSZH.</t>
  </si>
  <si>
    <t xml:space="preserve">Труба гофрированная ПВХ D-25мм CTG20-25-K41-050I с зондом </t>
  </si>
  <si>
    <t xml:space="preserve">Труба ПВХ гладкая жесткая CTR10-050-K41-015I д.50мм. серая (3м), толщина стенки 2мм.	</t>
  </si>
  <si>
    <t>Кабель витая пара U/UTP U/U-5e-BC04-048-PVC-GR-305-RQcat. 5E 4х2х0.48 мм, для внутренней прокладки, одножильный, PVC.</t>
  </si>
  <si>
    <t>Кабель монтажный МКШнг(А)-LS 2х0.75 2х жильный, не распротраняющий горение при прокладке в пучке, с нормиованным дымовыделением, конструкция жилы многопроволочная, напряжение 500В.</t>
  </si>
  <si>
    <t>Сигнальный кабель КСПВГ 4х0,20 гибкий, 4 жилы медь, ПВХ.</t>
  </si>
  <si>
    <t xml:space="preserve">Кабель оптический ОКСЛНГ(А)-HF-М2П-А4-2.7 негорючий, для прокладки в канализацию, 4 одномод. волокона G.652.D/G.657.A. </t>
  </si>
  <si>
    <t xml:space="preserve">Труба гофрированная ПВХ Plast tg-z-50 д.50мм тяжелая с протяжкой </t>
  </si>
  <si>
    <t>Труба гофрированная ПВХ CTG20-20-K41-100I д.20мм с протяжкой</t>
  </si>
  <si>
    <t xml:space="preserve">Гофрированная труба ПНД D16мм. PR02.0122 лёгкая 350 Н безгалогенная HF стойкая к ультрафиолету черная с/з </t>
  </si>
  <si>
    <t>Труба ПНД гладкая жесткая tpndg-20 д.20мм., черная</t>
  </si>
  <si>
    <t xml:space="preserve">Труба гофрированная ПП (артикул 15-0505) д.4,6мм., разрезная, бухтa 5 м/уп. </t>
  </si>
  <si>
    <t>Прочие материалы:</t>
  </si>
  <si>
    <t>Установочная коробка IMT351011 для сплошных стен, размеры 68(65)X60 мм.</t>
  </si>
  <si>
    <t>Коробка распределительная (артикул 60-0210) для прямого монтажа двухкомпонентная безгалогенная (HF) 80х80х40 УХЛ1</t>
  </si>
  <si>
    <t>Скоба металлическая однолапковая СМО 19-20 PR08.2534 оцинкованная</t>
  </si>
  <si>
    <t>Муфта труба-труба для труб ПВХ CTA10MP-GIG50-K41-010 д.50мм GIG с ограничителем</t>
  </si>
  <si>
    <t>Дюбель-гвоздь 6x40 потайная манжета полипропилен</t>
  </si>
  <si>
    <t>Металлическая однолапковая скоба СМО 25-26 PR08.2536 оцинкованная</t>
  </si>
  <si>
    <t>Клемма соединительная DIY YOU PCT-2133 контакта, сечение провода 0.75-2.5 мм²</t>
  </si>
  <si>
    <t>пч.</t>
  </si>
  <si>
    <t xml:space="preserve">Дюбель хомут 5х10 дхч510 для крепления кабеля цвет-чёрный </t>
  </si>
  <si>
    <t>Крепеж-клипса PR13.0120 для труб д.20мм., для монтажного пистолета, серая</t>
  </si>
  <si>
    <t>Усиленный дюбель-гвоздь 30519stepEGBP по бетону, металлу, кирпичу тип CN 15; диаметр 3.05 мм, длина 19 мм; усиленный, гальванизированный. Упаковка 1000 шт.</t>
  </si>
  <si>
    <t xml:space="preserve">Комплект для врезного монтажа вызывной панели Akuvox  R28A IW </t>
  </si>
  <si>
    <t xml:space="preserve">Комплект для врезного монтажа вызывной панели X912S </t>
  </si>
  <si>
    <t xml:space="preserve">Коннектор EC-UP8P8C-5E-003-TR-1000 RJ45/8P8C, категория 5e </t>
  </si>
  <si>
    <t xml:space="preserve">Заклепка резьбовая CN10 шестигранная с плоским бортом М6 L15,0 </t>
  </si>
  <si>
    <t>Болт М6х25 (артикул 3100548) оцинкованный с внутренним шестигранником, класс прочности 8.8, DIN 912</t>
  </si>
  <si>
    <t>IP Вызывная панель Akuvox  R28A IW</t>
  </si>
  <si>
    <t>IP Вызывная панель Akuvox X912S TFT LCD сенсорный 4 дюйма, доступ по: распознаванию лица, PIN, NFC, RFID карта, BLE, QR-код, мобильное приложение Smart Plus. (Сенсорная клавиатура)</t>
  </si>
  <si>
    <t>IP Терминал СКУД Akuvox A01S доступ по: NFC, RFID карта, мобильное приложение Smart Plus.</t>
  </si>
  <si>
    <t>Микроволновый радар-детектор DL6 (EAGLE 6) питание 12В, температура эксплуатации -20°С +55°С, максимальная высота установки 3м.</t>
  </si>
  <si>
    <t>Замок электромагнитный</t>
  </si>
  <si>
    <t>Электромагнитный замок М2-400 серый 400кг удержания, 12 В/0,4 А, 190х55х35мм, уголок в комплекте, цвет серый, отсек для контроллера Z-5R</t>
  </si>
  <si>
    <t>Кнопка выхода врезная DR-04 бесконтактная (с ИК датчиком), металлическая, с подсветкой, Н.О./Н.З., 12В, 40мА, -30...+55℃, IP44, 115х70х30 мм</t>
  </si>
  <si>
    <t>Кнопка выхода накладная DR-03 сенсорная, пластиковая, 12В, контакты Н.О./ Н.З., -40 - +50℃, IP44, 86х50х20мм.</t>
  </si>
  <si>
    <t>Напольный шкаф 19" (2 двери.)LN05-24U66-M LINEA N 24U 600х600мм металлическая передняя дверь черный, тип боковой стенки съемная с замком.</t>
  </si>
  <si>
    <t>Коммутатор управляемый L3 с PoE OS3228P 24x1000Base-T PoE+, 4x10G SFP+, PoE-бюджет 370 Вт, PoE до 250 м</t>
  </si>
  <si>
    <t>Аккумулятор Delta DT 1245 12V-4,5Аh</t>
  </si>
  <si>
    <t>Автоматический выключатель M634120D1P, (D) 20А, 4,5кА.</t>
  </si>
  <si>
    <t>Патч-корд категории 5E UTP LSZH 1м slim колпачок с язычком белый PC08-C5EUL-1M-SL-WT ITK</t>
  </si>
  <si>
    <t>Кабель-канал (артикул 76002-2) самозатухающий ПВХ с крышкой, белый, 100х55х2000мм</t>
  </si>
  <si>
    <t>Наконечник (артикул 79436) НШВИ 0,75-8</t>
  </si>
  <si>
    <t>Наконечник (артикул 79462) НШВИ2 0,75-8</t>
  </si>
  <si>
    <t>Тюменский коммутатор с защитой коммутации Т1008 8*10/100M PoE 120Вт IEEE 802.3af/at,+2*10/100M uplink RJ45.</t>
  </si>
  <si>
    <t>Тюменский коммутатор с защитой коммутации Т1004 4*10/100M PoE 60Вт IEEE 802.3af/at,+2*10/100M uplink RJ45.</t>
  </si>
  <si>
    <t>IP монитор Akuvox S562 7-дюймовый сенсорный TFT LCD 1024x600</t>
  </si>
  <si>
    <t>Бесконтактный брендированный ключ RFID чип SMARTTAG, кодировка для Akuvox,  адаптация реестра UID и клиента для загрузки шаблоном в БД, нумерация ключа строго по базе, стикер с номером квартир на каждом ключе</t>
  </si>
  <si>
    <t>Устройство системы домофонии. ГП-76</t>
  </si>
  <si>
    <t>76.1</t>
  </si>
  <si>
    <t>76.2</t>
  </si>
  <si>
    <t>76.3</t>
  </si>
  <si>
    <t>76.4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</si>
  <si>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</si>
  <si>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Итого по ЛСР с НДС:</t>
  </si>
  <si>
    <t>Итого стоимость работ</t>
  </si>
  <si>
    <t>Итого стоимость материалов</t>
  </si>
  <si>
    <t>Ведомость материалов</t>
  </si>
  <si>
    <t>Ведомость работ</t>
  </si>
  <si>
    <t>Локальный сметный расчет 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</si>
</sst>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9" tint="-0.499984740745262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E78D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2" fillId="0" borderId="0"/>
    <xf numFmtId="43" fontId="13" fillId="0" borderId="0" applyFont="0" applyFill="0" applyBorder="0" applyAlignment="0" applyProtection="0"/>
    <xf numFmtId="0" fontId="1" fillId="0" borderId="0"/>
  </cellStyleXfs>
  <cellXfs count="120">
    <xf numFmtId="0" fontId="0" fillId="0" borderId="0" xfId="0"/>
    <xf numFmtId="0" fontId="10" fillId="4" borderId="1" xfId="0" applyFont="1" applyFill="1" applyBorder="1" applyAlignment="1">
      <alignment horizontal="center" vertical="center"/>
    </xf>
    <xf numFmtId="0" fontId="9" fillId="0" borderId="0" xfId="0" applyFont="1"/>
    <xf numFmtId="0" fontId="9" fillId="6" borderId="0" xfId="0" applyFont="1" applyFill="1"/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4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49" fontId="9" fillId="0" borderId="0" xfId="0" applyNumberFormat="1" applyFont="1"/>
    <xf numFmtId="49" fontId="10" fillId="4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/>
    <xf numFmtId="49" fontId="10" fillId="2" borderId="1" xfId="0" applyNumberFormat="1" applyFont="1" applyFill="1" applyBorder="1" applyAlignment="1">
      <alignment horizontal="center" vertical="center"/>
    </xf>
    <xf numFmtId="49" fontId="9" fillId="6" borderId="1" xfId="0" applyNumberFormat="1" applyFont="1" applyFill="1" applyBorder="1"/>
    <xf numFmtId="49" fontId="10" fillId="6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4" fontId="11" fillId="0" borderId="0" xfId="0" applyNumberFormat="1" applyFont="1"/>
    <xf numFmtId="49" fontId="11" fillId="0" borderId="0" xfId="0" applyNumberFormat="1" applyFont="1"/>
    <xf numFmtId="4" fontId="8" fillId="0" borderId="0" xfId="0" applyNumberFormat="1" applyFont="1"/>
    <xf numFmtId="0" fontId="8" fillId="0" borderId="0" xfId="0" applyFont="1" applyAlignment="1">
      <alignment horizontal="center"/>
    </xf>
    <xf numFmtId="164" fontId="9" fillId="2" borderId="1" xfId="0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 vertical="center"/>
    </xf>
    <xf numFmtId="164" fontId="9" fillId="0" borderId="0" xfId="0" applyNumberFormat="1" applyFont="1"/>
    <xf numFmtId="164" fontId="10" fillId="0" borderId="0" xfId="0" applyNumberFormat="1" applyFont="1"/>
    <xf numFmtId="0" fontId="14" fillId="0" borderId="0" xfId="0" applyFont="1"/>
    <xf numFmtId="0" fontId="9" fillId="0" borderId="0" xfId="0" applyFont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  <xf numFmtId="164" fontId="9" fillId="3" borderId="2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5" fillId="3" borderId="0" xfId="0" applyFont="1" applyFill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49" fontId="10" fillId="0" borderId="5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9" fontId="10" fillId="8" borderId="7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center" vertical="center" wrapText="1"/>
    </xf>
    <xf numFmtId="164" fontId="10" fillId="8" borderId="1" xfId="0" applyNumberFormat="1" applyFont="1" applyFill="1" applyBorder="1" applyAlignment="1">
      <alignment horizontal="center" vertical="center" wrapText="1"/>
    </xf>
    <xf numFmtId="4" fontId="10" fillId="8" borderId="1" xfId="0" applyNumberFormat="1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9" fontId="10" fillId="5" borderId="7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2" xfId="0" applyFont="1" applyFill="1" applyBorder="1" applyAlignment="1">
      <alignment horizontal="center" vertical="center" wrapText="1"/>
    </xf>
    <xf numFmtId="164" fontId="10" fillId="6" borderId="2" xfId="0" applyNumberFormat="1" applyFont="1" applyFill="1" applyBorder="1" applyAlignment="1">
      <alignment horizontal="center" vertical="center" wrapText="1"/>
    </xf>
    <xf numFmtId="164" fontId="10" fillId="6" borderId="1" xfId="0" applyNumberFormat="1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49" fontId="9" fillId="3" borderId="0" xfId="0" applyNumberFormat="1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0" xfId="0" applyFont="1"/>
    <xf numFmtId="0" fontId="12" fillId="3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9" fillId="7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distributed" wrapText="1"/>
    </xf>
    <xf numFmtId="0" fontId="9" fillId="3" borderId="1" xfId="0" applyFont="1" applyFill="1" applyBorder="1" applyAlignment="1">
      <alignment horizontal="left" vertical="distributed" wrapText="1"/>
    </xf>
    <xf numFmtId="49" fontId="9" fillId="0" borderId="7" xfId="0" applyNumberFormat="1" applyFont="1" applyBorder="1" applyAlignment="1">
      <alignment horizontal="center" vertical="center"/>
    </xf>
    <xf numFmtId="4" fontId="10" fillId="6" borderId="1" xfId="0" applyNumberFormat="1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164" fontId="10" fillId="4" borderId="1" xfId="0" applyNumberFormat="1" applyFont="1" applyFill="1" applyBorder="1" applyAlignment="1">
      <alignment vertical="center"/>
    </xf>
    <xf numFmtId="164" fontId="12" fillId="2" borderId="1" xfId="0" applyNumberFormat="1" applyFont="1" applyFill="1" applyBorder="1" applyAlignment="1">
      <alignment vertical="center"/>
    </xf>
    <xf numFmtId="0" fontId="11" fillId="0" borderId="0" xfId="0" applyFont="1" applyAlignment="1">
      <alignment horizontal="left" wrapText="1"/>
    </xf>
    <xf numFmtId="164" fontId="10" fillId="4" borderId="2" xfId="0" applyNumberFormat="1" applyFont="1" applyFill="1" applyBorder="1" applyAlignment="1">
      <alignment horizontal="right" vertical="center"/>
    </xf>
    <xf numFmtId="164" fontId="10" fillId="4" borderId="3" xfId="0" applyNumberFormat="1" applyFont="1" applyFill="1" applyBorder="1" applyAlignment="1">
      <alignment horizontal="right" vertical="center"/>
    </xf>
    <xf numFmtId="164" fontId="12" fillId="2" borderId="2" xfId="0" applyNumberFormat="1" applyFont="1" applyFill="1" applyBorder="1" applyAlignment="1">
      <alignment horizontal="right" vertical="center"/>
    </xf>
    <xf numFmtId="164" fontId="12" fillId="2" borderId="3" xfId="0" applyNumberFormat="1" applyFont="1" applyFill="1" applyBorder="1" applyAlignment="1">
      <alignment horizontal="right" vertical="center"/>
    </xf>
    <xf numFmtId="164" fontId="12" fillId="2" borderId="6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 wrapText="1"/>
    </xf>
    <xf numFmtId="0" fontId="9" fillId="0" borderId="0" xfId="7" applyFont="1" applyAlignment="1">
      <alignment horizontal="left" vertical="center" wrapText="1"/>
    </xf>
  </cellXfs>
  <cellStyles count="10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 2" xfId="7" xr:uid="{219DEC93-7B08-4F2A-9216-9AB77561318F}"/>
    <cellStyle name="Обычный 3 2 2 2 2" xfId="9" xr:uid="{96E31BB8-0D40-4482-A043-7E1D57055F23}"/>
    <cellStyle name="Обычный 4" xfId="6" xr:uid="{7892ACDF-4C85-4A72-893C-533698B7DF97}"/>
    <cellStyle name="Обычный 6 3 7 2 3" xfId="5" xr:uid="{CD7D9DDE-D035-4BB0-B7C7-72E2C2D85135}"/>
    <cellStyle name="Финансовый 2" xfId="8" xr:uid="{794F6487-35C8-4070-A853-3120DA062318}"/>
  </cellStyles>
  <dxfs count="6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7;&#1074;&#1077;&#1090;&#1083;&#1072;&#1085;&#1072;\AppData\Roaming\Microsoft\Excel\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49836-E871-4A5E-9048-045FDA2D0E38}">
  <sheetPr>
    <tabColor rgb="FFFFC000"/>
    <pageSetUpPr fitToPage="1"/>
  </sheetPr>
  <dimension ref="A1:P153"/>
  <sheetViews>
    <sheetView tabSelected="1" view="pageBreakPreview" zoomScale="55" zoomScaleNormal="90" zoomScaleSheetLayoutView="55" workbookViewId="0">
      <pane ySplit="11" topLeftCell="A107" activePane="bottomLeft" state="frozen"/>
      <selection pane="bottomLeft" activeCell="E9" sqref="E9"/>
    </sheetView>
  </sheetViews>
  <sheetFormatPr defaultColWidth="9.140625" defaultRowHeight="15.75" outlineLevelRow="3" outlineLevelCol="1" x14ac:dyDescent="0.25"/>
  <cols>
    <col min="1" max="1" width="14.7109375" style="15" customWidth="1"/>
    <col min="2" max="2" width="89.42578125" style="12" customWidth="1"/>
    <col min="3" max="3" width="26.28515625" style="2" customWidth="1"/>
    <col min="4" max="4" width="33.28515625" style="12" customWidth="1"/>
    <col min="5" max="5" width="15.85546875" style="2" bestFit="1" customWidth="1"/>
    <col min="6" max="9" width="15.85546875" style="35" customWidth="1" outlineLevel="1"/>
    <col min="10" max="10" width="16.5703125" style="35" customWidth="1" outlineLevel="1"/>
    <col min="11" max="11" width="21.5703125" style="36" customWidth="1"/>
    <col min="12" max="12" width="21.7109375" style="35" customWidth="1"/>
    <col min="13" max="13" width="26.5703125" style="36" customWidth="1"/>
    <col min="14" max="14" width="32.7109375" style="2" customWidth="1"/>
    <col min="15" max="16384" width="9.140625" style="2"/>
  </cols>
  <sheetData>
    <row r="1" spans="1:14" s="24" customFormat="1" x14ac:dyDescent="0.25">
      <c r="A1" s="26"/>
      <c r="B1" s="89"/>
      <c r="D1" s="89"/>
      <c r="J1" s="27"/>
      <c r="K1" s="25"/>
      <c r="M1" s="92"/>
      <c r="N1" s="90" t="s">
        <v>39</v>
      </c>
    </row>
    <row r="2" spans="1:14" s="24" customFormat="1" x14ac:dyDescent="0.25">
      <c r="A2" s="26"/>
      <c r="B2" s="89"/>
      <c r="D2" s="89"/>
      <c r="J2" s="27"/>
      <c r="K2" s="25"/>
      <c r="M2" s="92"/>
      <c r="N2" s="90" t="s">
        <v>40</v>
      </c>
    </row>
    <row r="3" spans="1:14" s="24" customFormat="1" x14ac:dyDescent="0.25">
      <c r="A3" s="26"/>
      <c r="B3" s="91" t="s">
        <v>41</v>
      </c>
      <c r="D3" s="91" t="s">
        <v>42</v>
      </c>
      <c r="J3" s="27"/>
      <c r="L3" s="92" t="s">
        <v>43</v>
      </c>
      <c r="M3" s="92"/>
    </row>
    <row r="4" spans="1:14" s="24" customFormat="1" x14ac:dyDescent="0.25">
      <c r="A4" s="26"/>
      <c r="B4" s="89"/>
      <c r="D4" s="89"/>
      <c r="J4" s="27"/>
      <c r="M4" s="92"/>
    </row>
    <row r="5" spans="1:14" s="24" customFormat="1" x14ac:dyDescent="0.25">
      <c r="A5" s="26"/>
      <c r="B5" s="89"/>
      <c r="D5" s="89"/>
      <c r="J5" s="27"/>
      <c r="M5" s="92"/>
    </row>
    <row r="6" spans="1:14" s="24" customFormat="1" x14ac:dyDescent="0.25">
      <c r="A6" s="26"/>
      <c r="B6" s="24" t="s">
        <v>60</v>
      </c>
      <c r="D6" s="89"/>
      <c r="J6" s="27"/>
      <c r="M6" s="92"/>
    </row>
    <row r="7" spans="1:14" x14ac:dyDescent="0.25">
      <c r="J7" s="36"/>
      <c r="K7" s="35"/>
      <c r="M7" s="84"/>
    </row>
    <row r="8" spans="1:14" s="28" customFormat="1" x14ac:dyDescent="0.25">
      <c r="A8" s="87"/>
      <c r="D8" s="88"/>
      <c r="E8" s="28" t="s">
        <v>160</v>
      </c>
    </row>
    <row r="9" spans="1:14" s="28" customFormat="1" x14ac:dyDescent="0.25">
      <c r="A9" s="87"/>
      <c r="D9" s="88"/>
      <c r="E9" s="28" t="s">
        <v>149</v>
      </c>
    </row>
    <row r="10" spans="1:14" x14ac:dyDescent="0.25">
      <c r="J10" s="36"/>
      <c r="K10" s="35"/>
      <c r="M10" s="84"/>
    </row>
    <row r="11" spans="1:14" s="84" customFormat="1" ht="25.5" customHeight="1" x14ac:dyDescent="0.25">
      <c r="A11" s="47" t="s">
        <v>0</v>
      </c>
      <c r="B11" s="44" t="s">
        <v>1</v>
      </c>
      <c r="C11" s="44" t="s">
        <v>26</v>
      </c>
      <c r="D11" s="44" t="s">
        <v>27</v>
      </c>
      <c r="E11" s="44" t="s">
        <v>11</v>
      </c>
      <c r="F11" s="39" t="s">
        <v>150</v>
      </c>
      <c r="G11" s="39" t="s">
        <v>151</v>
      </c>
      <c r="H11" s="39" t="s">
        <v>152</v>
      </c>
      <c r="I11" s="39" t="s">
        <v>153</v>
      </c>
      <c r="J11" s="48" t="s">
        <v>2</v>
      </c>
      <c r="K11" s="48" t="s">
        <v>8</v>
      </c>
      <c r="L11" s="48" t="s">
        <v>9</v>
      </c>
      <c r="M11" s="49" t="s">
        <v>10</v>
      </c>
      <c r="N11" s="49" t="s">
        <v>38</v>
      </c>
    </row>
    <row r="12" spans="1:14" ht="22.5" customHeight="1" x14ac:dyDescent="0.25">
      <c r="A12" s="50">
        <v>11</v>
      </c>
      <c r="B12" s="51" t="s">
        <v>12</v>
      </c>
      <c r="C12" s="52"/>
      <c r="D12" s="52"/>
      <c r="E12" s="52"/>
      <c r="F12" s="53"/>
      <c r="G12" s="53"/>
      <c r="H12" s="53"/>
      <c r="I12" s="53"/>
      <c r="J12" s="53"/>
      <c r="K12" s="53"/>
      <c r="L12" s="53"/>
      <c r="M12" s="54"/>
      <c r="N12" s="54"/>
    </row>
    <row r="13" spans="1:14" ht="22.5" customHeight="1" x14ac:dyDescent="0.25">
      <c r="A13" s="55" t="s">
        <v>20</v>
      </c>
      <c r="B13" s="56" t="s">
        <v>16</v>
      </c>
      <c r="C13" s="57"/>
      <c r="D13" s="57"/>
      <c r="E13" s="57"/>
      <c r="F13" s="58"/>
      <c r="G13" s="58"/>
      <c r="H13" s="58"/>
      <c r="I13" s="58"/>
      <c r="J13" s="58"/>
      <c r="K13" s="58"/>
      <c r="L13" s="58"/>
      <c r="M13" s="59"/>
      <c r="N13" s="59"/>
    </row>
    <row r="14" spans="1:14" ht="22.5" customHeight="1" x14ac:dyDescent="0.25">
      <c r="A14" s="60" t="s">
        <v>21</v>
      </c>
      <c r="B14" s="97" t="s">
        <v>62</v>
      </c>
      <c r="C14" s="62"/>
      <c r="D14" s="62"/>
      <c r="E14" s="62"/>
      <c r="F14" s="63"/>
      <c r="G14" s="63"/>
      <c r="H14" s="63"/>
      <c r="I14" s="63"/>
      <c r="J14" s="63"/>
      <c r="K14" s="63"/>
      <c r="L14" s="63"/>
      <c r="M14" s="64"/>
      <c r="N14" s="64"/>
    </row>
    <row r="15" spans="1:14" ht="22.5" customHeight="1" outlineLevel="2" x14ac:dyDescent="0.25">
      <c r="A15" s="16" t="s">
        <v>97</v>
      </c>
      <c r="B15" s="97" t="s">
        <v>62</v>
      </c>
      <c r="C15" s="65"/>
      <c r="D15" s="65"/>
      <c r="E15" s="65"/>
      <c r="F15" s="66"/>
      <c r="G15" s="66"/>
      <c r="H15" s="66"/>
      <c r="I15" s="66"/>
      <c r="J15" s="66"/>
      <c r="K15" s="66"/>
      <c r="L15" s="66">
        <f>L16+L19</f>
        <v>0</v>
      </c>
      <c r="M15" s="67"/>
      <c r="N15" s="67"/>
    </row>
    <row r="16" spans="1:14" ht="24.75" customHeight="1" outlineLevel="3" x14ac:dyDescent="0.25">
      <c r="A16" s="18"/>
      <c r="B16" s="56" t="s">
        <v>13</v>
      </c>
      <c r="C16" s="68"/>
      <c r="D16" s="68"/>
      <c r="E16" s="68"/>
      <c r="F16" s="69"/>
      <c r="G16" s="69"/>
      <c r="H16" s="69"/>
      <c r="I16" s="69"/>
      <c r="J16" s="58"/>
      <c r="K16" s="58"/>
      <c r="L16" s="58">
        <f>SUM(L17:L18)</f>
        <v>0</v>
      </c>
      <c r="M16" s="59"/>
      <c r="N16" s="59"/>
    </row>
    <row r="17" spans="1:14" s="37" customFormat="1" ht="24.75" customHeight="1" outlineLevel="3" x14ac:dyDescent="0.25">
      <c r="A17" s="18"/>
      <c r="B17" s="81" t="s">
        <v>63</v>
      </c>
      <c r="C17" s="71"/>
      <c r="D17" s="71"/>
      <c r="E17" s="71" t="s">
        <v>3</v>
      </c>
      <c r="F17" s="72">
        <f>SUM(F20:F25)</f>
        <v>3363</v>
      </c>
      <c r="G17" s="72">
        <f t="shared" ref="G17:I17" si="0">SUM(G20:G25)</f>
        <v>3198.9</v>
      </c>
      <c r="H17" s="72">
        <f t="shared" si="0"/>
        <v>2260.4</v>
      </c>
      <c r="I17" s="72">
        <f t="shared" si="0"/>
        <v>2223</v>
      </c>
      <c r="J17" s="58">
        <f>SUM(F17:I17)</f>
        <v>11045.3</v>
      </c>
      <c r="K17" s="73">
        <f>работа!K17</f>
        <v>0</v>
      </c>
      <c r="L17" s="29">
        <f t="shared" ref="L17:L18" si="1">K17*J17</f>
        <v>0</v>
      </c>
      <c r="M17" s="59"/>
      <c r="N17" s="59"/>
    </row>
    <row r="18" spans="1:14" s="37" customFormat="1" ht="24.75" customHeight="1" outlineLevel="3" x14ac:dyDescent="0.25">
      <c r="A18" s="18"/>
      <c r="B18" s="81" t="s">
        <v>58</v>
      </c>
      <c r="C18" s="71"/>
      <c r="D18" s="71"/>
      <c r="E18" s="71" t="s">
        <v>3</v>
      </c>
      <c r="F18" s="72">
        <f>SUM(F26:F29)</f>
        <v>2017.1</v>
      </c>
      <c r="G18" s="72">
        <f>SUM(G26:G29)</f>
        <v>1981.9</v>
      </c>
      <c r="H18" s="72">
        <f>SUM(H26:H29)</f>
        <v>1232.8</v>
      </c>
      <c r="I18" s="72">
        <f>SUM(I26:I29)</f>
        <v>1192.0999999999999</v>
      </c>
      <c r="J18" s="58">
        <f>SUM(F18:I18)</f>
        <v>6423.9</v>
      </c>
      <c r="K18" s="73">
        <f>работа!K18</f>
        <v>0</v>
      </c>
      <c r="L18" s="29">
        <f t="shared" si="1"/>
        <v>0</v>
      </c>
      <c r="M18" s="59"/>
      <c r="N18" s="59"/>
    </row>
    <row r="19" spans="1:14" s="3" customFormat="1" ht="24.75" customHeight="1" outlineLevel="3" x14ac:dyDescent="0.25">
      <c r="A19" s="20"/>
      <c r="B19" s="74" t="s">
        <v>14</v>
      </c>
      <c r="C19" s="75"/>
      <c r="D19" s="75"/>
      <c r="E19" s="75"/>
      <c r="F19" s="76"/>
      <c r="G19" s="76"/>
      <c r="H19" s="76"/>
      <c r="I19" s="76"/>
      <c r="J19" s="77"/>
      <c r="K19" s="77"/>
      <c r="L19" s="77">
        <f>SUM(L20:L30)</f>
        <v>0</v>
      </c>
      <c r="M19" s="78"/>
      <c r="N19" s="78"/>
    </row>
    <row r="20" spans="1:14" s="42" customFormat="1" ht="78.75" outlineLevel="3" x14ac:dyDescent="0.25">
      <c r="A20" s="21"/>
      <c r="B20" s="8" t="s">
        <v>29</v>
      </c>
      <c r="C20" s="9"/>
      <c r="D20" s="10" t="s">
        <v>103</v>
      </c>
      <c r="E20" s="9" t="s">
        <v>4</v>
      </c>
      <c r="F20" s="43">
        <v>2671</v>
      </c>
      <c r="G20" s="43">
        <v>2614.9</v>
      </c>
      <c r="H20" s="43">
        <v>1788.4</v>
      </c>
      <c r="I20" s="43">
        <v>1627</v>
      </c>
      <c r="J20" s="40">
        <f t="shared" ref="J20:J29" si="2">SUM(F20:I20)</f>
        <v>8701.2999999999993</v>
      </c>
      <c r="K20" s="41">
        <f>материал!K16</f>
        <v>0</v>
      </c>
      <c r="L20" s="41">
        <f>K20*J20</f>
        <v>0</v>
      </c>
      <c r="M20" s="102"/>
      <c r="N20" s="7"/>
    </row>
    <row r="21" spans="1:14" s="42" customFormat="1" ht="78.75" outlineLevel="3" x14ac:dyDescent="0.25">
      <c r="A21" s="21"/>
      <c r="B21" s="8" t="s">
        <v>32</v>
      </c>
      <c r="C21" s="9"/>
      <c r="D21" s="82" t="s">
        <v>98</v>
      </c>
      <c r="E21" s="9" t="s">
        <v>4</v>
      </c>
      <c r="F21" s="43">
        <v>20</v>
      </c>
      <c r="G21" s="43">
        <v>30</v>
      </c>
      <c r="H21" s="43">
        <v>64</v>
      </c>
      <c r="I21" s="43">
        <v>32</v>
      </c>
      <c r="J21" s="40">
        <f t="shared" si="2"/>
        <v>146</v>
      </c>
      <c r="K21" s="41">
        <f>материал!K17</f>
        <v>0</v>
      </c>
      <c r="L21" s="41">
        <f t="shared" ref="L21:L28" si="3">K21*J21</f>
        <v>0</v>
      </c>
      <c r="M21" s="102"/>
      <c r="N21" s="7"/>
    </row>
    <row r="22" spans="1:14" s="42" customFormat="1" ht="126" outlineLevel="3" x14ac:dyDescent="0.25">
      <c r="A22" s="21"/>
      <c r="B22" s="8" t="s">
        <v>33</v>
      </c>
      <c r="C22" s="9"/>
      <c r="D22" s="82" t="s">
        <v>104</v>
      </c>
      <c r="E22" s="9" t="s">
        <v>4</v>
      </c>
      <c r="F22" s="43">
        <v>152</v>
      </c>
      <c r="G22" s="43">
        <v>152</v>
      </c>
      <c r="H22" s="43">
        <v>152</v>
      </c>
      <c r="I22" s="43">
        <v>152</v>
      </c>
      <c r="J22" s="40">
        <f t="shared" si="2"/>
        <v>608</v>
      </c>
      <c r="K22" s="41">
        <f>материал!K18</f>
        <v>0</v>
      </c>
      <c r="L22" s="41">
        <f t="shared" si="3"/>
        <v>0</v>
      </c>
      <c r="M22" s="102"/>
      <c r="N22" s="7"/>
    </row>
    <row r="23" spans="1:14" s="42" customFormat="1" ht="47.25" outlineLevel="3" x14ac:dyDescent="0.25">
      <c r="A23" s="21"/>
      <c r="B23" s="8" t="s">
        <v>34</v>
      </c>
      <c r="C23" s="9"/>
      <c r="D23" s="82" t="s">
        <v>105</v>
      </c>
      <c r="E23" s="9" t="s">
        <v>4</v>
      </c>
      <c r="F23" s="43">
        <v>40</v>
      </c>
      <c r="G23" s="43">
        <v>32</v>
      </c>
      <c r="H23" s="43">
        <v>32</v>
      </c>
      <c r="I23" s="43">
        <v>40</v>
      </c>
      <c r="J23" s="40">
        <f t="shared" si="2"/>
        <v>144</v>
      </c>
      <c r="K23" s="41">
        <f>материал!K19</f>
        <v>0</v>
      </c>
      <c r="L23" s="41">
        <f t="shared" ref="L23" si="4">K23*J23</f>
        <v>0</v>
      </c>
      <c r="M23" s="102"/>
      <c r="N23" s="7"/>
    </row>
    <row r="24" spans="1:14" s="6" customFormat="1" ht="78.75" outlineLevel="3" x14ac:dyDescent="0.25">
      <c r="A24" s="21"/>
      <c r="B24" s="4" t="s">
        <v>59</v>
      </c>
      <c r="C24" s="5"/>
      <c r="D24" s="82" t="s">
        <v>106</v>
      </c>
      <c r="E24" s="5" t="s">
        <v>4</v>
      </c>
      <c r="F24" s="86">
        <v>150</v>
      </c>
      <c r="G24" s="30">
        <v>90</v>
      </c>
      <c r="H24" s="30">
        <v>0</v>
      </c>
      <c r="I24" s="30">
        <v>90</v>
      </c>
      <c r="J24" s="31">
        <f t="shared" si="2"/>
        <v>330</v>
      </c>
      <c r="K24" s="41">
        <f>материал!K20</f>
        <v>0</v>
      </c>
      <c r="L24" s="32">
        <f>K24*J24</f>
        <v>0</v>
      </c>
      <c r="M24" s="107"/>
      <c r="N24" s="23"/>
    </row>
    <row r="25" spans="1:14" s="6" customFormat="1" ht="47.25" outlineLevel="3" x14ac:dyDescent="0.25">
      <c r="A25" s="21"/>
      <c r="B25" s="4" t="s">
        <v>99</v>
      </c>
      <c r="C25" s="5"/>
      <c r="D25" s="82" t="s">
        <v>108</v>
      </c>
      <c r="E25" s="5" t="s">
        <v>4</v>
      </c>
      <c r="F25" s="86">
        <v>330</v>
      </c>
      <c r="G25" s="30">
        <v>280</v>
      </c>
      <c r="H25" s="30">
        <v>224</v>
      </c>
      <c r="I25" s="30">
        <v>282</v>
      </c>
      <c r="J25" s="31">
        <f t="shared" si="2"/>
        <v>1116</v>
      </c>
      <c r="K25" s="41">
        <f>материал!K21</f>
        <v>0</v>
      </c>
      <c r="L25" s="32">
        <f>K25*J25</f>
        <v>0</v>
      </c>
      <c r="M25" s="107"/>
      <c r="N25" s="23"/>
    </row>
    <row r="26" spans="1:14" s="42" customFormat="1" ht="31.5" outlineLevel="3" x14ac:dyDescent="0.25">
      <c r="A26" s="21"/>
      <c r="B26" s="8" t="s">
        <v>30</v>
      </c>
      <c r="C26" s="9"/>
      <c r="D26" s="82" t="s">
        <v>110</v>
      </c>
      <c r="E26" s="9" t="s">
        <v>4</v>
      </c>
      <c r="F26" s="43">
        <v>8</v>
      </c>
      <c r="G26" s="43">
        <v>8</v>
      </c>
      <c r="H26" s="43">
        <v>8</v>
      </c>
      <c r="I26" s="43">
        <v>8</v>
      </c>
      <c r="J26" s="40">
        <f t="shared" si="2"/>
        <v>32</v>
      </c>
      <c r="K26" s="41">
        <f>материал!K22</f>
        <v>0</v>
      </c>
      <c r="L26" s="41">
        <f t="shared" ref="L26" si="5">K26*J26</f>
        <v>0</v>
      </c>
      <c r="M26" s="102"/>
      <c r="N26" s="7"/>
    </row>
    <row r="27" spans="1:14" s="42" customFormat="1" ht="47.25" outlineLevel="3" x14ac:dyDescent="0.25">
      <c r="A27" s="21"/>
      <c r="B27" s="8" t="s">
        <v>31</v>
      </c>
      <c r="C27" s="9"/>
      <c r="D27" s="82" t="s">
        <v>111</v>
      </c>
      <c r="E27" s="9" t="s">
        <v>4</v>
      </c>
      <c r="F27" s="43">
        <v>1.5</v>
      </c>
      <c r="G27" s="43">
        <v>1.2</v>
      </c>
      <c r="H27" s="43">
        <v>1.2</v>
      </c>
      <c r="I27" s="43">
        <v>1.5</v>
      </c>
      <c r="J27" s="40">
        <f t="shared" si="2"/>
        <v>5.4</v>
      </c>
      <c r="K27" s="41">
        <f>материал!K23</f>
        <v>0</v>
      </c>
      <c r="L27" s="41">
        <f t="shared" si="3"/>
        <v>0</v>
      </c>
      <c r="M27" s="102"/>
      <c r="N27" s="7"/>
    </row>
    <row r="28" spans="1:14" s="42" customFormat="1" ht="63" outlineLevel="3" x14ac:dyDescent="0.25">
      <c r="A28" s="21"/>
      <c r="B28" s="8" t="s">
        <v>51</v>
      </c>
      <c r="C28" s="9"/>
      <c r="D28" s="82" t="s">
        <v>109</v>
      </c>
      <c r="E28" s="9" t="s">
        <v>4</v>
      </c>
      <c r="F28" s="43">
        <v>1968.5</v>
      </c>
      <c r="G28" s="43">
        <v>1940.4</v>
      </c>
      <c r="H28" s="43">
        <v>1145.4000000000001</v>
      </c>
      <c r="I28" s="43">
        <v>1152</v>
      </c>
      <c r="J28" s="40">
        <f t="shared" si="2"/>
        <v>6206.3</v>
      </c>
      <c r="K28" s="41">
        <f>материал!K24</f>
        <v>0</v>
      </c>
      <c r="L28" s="41">
        <f t="shared" si="3"/>
        <v>0</v>
      </c>
      <c r="M28" s="102"/>
      <c r="N28" s="7"/>
    </row>
    <row r="29" spans="1:14" s="42" customFormat="1" ht="47.25" outlineLevel="3" x14ac:dyDescent="0.25">
      <c r="A29" s="21"/>
      <c r="B29" s="4" t="s">
        <v>52</v>
      </c>
      <c r="C29" s="9"/>
      <c r="D29" s="82" t="s">
        <v>101</v>
      </c>
      <c r="E29" s="9" t="s">
        <v>4</v>
      </c>
      <c r="F29" s="43">
        <v>39.1</v>
      </c>
      <c r="G29" s="43">
        <v>32.299999999999997</v>
      </c>
      <c r="H29" s="43">
        <v>78.2</v>
      </c>
      <c r="I29" s="43">
        <v>30.6</v>
      </c>
      <c r="J29" s="40">
        <f t="shared" si="2"/>
        <v>180.2</v>
      </c>
      <c r="K29" s="41">
        <f>материал!K25</f>
        <v>0</v>
      </c>
      <c r="L29" s="41">
        <f t="shared" ref="L29:L43" si="6">K29*J29</f>
        <v>0</v>
      </c>
      <c r="M29" s="102"/>
      <c r="N29" s="7"/>
    </row>
    <row r="30" spans="1:14" s="42" customFormat="1" ht="24.75" customHeight="1" outlineLevel="3" x14ac:dyDescent="0.25">
      <c r="A30" s="21"/>
      <c r="B30" s="106" t="s">
        <v>112</v>
      </c>
      <c r="C30" s="9"/>
      <c r="D30" s="82"/>
      <c r="E30" s="9"/>
      <c r="F30" s="43"/>
      <c r="G30" s="43"/>
      <c r="H30" s="43"/>
      <c r="I30" s="43"/>
      <c r="J30" s="40"/>
      <c r="K30" s="41">
        <f>материал!K26</f>
        <v>0</v>
      </c>
      <c r="L30" s="40">
        <f>SUM(L31:L43)</f>
        <v>0</v>
      </c>
      <c r="M30" s="102"/>
      <c r="N30" s="7"/>
    </row>
    <row r="31" spans="1:14" s="42" customFormat="1" outlineLevel="3" x14ac:dyDescent="0.25">
      <c r="A31" s="21"/>
      <c r="B31" s="93" t="s">
        <v>84</v>
      </c>
      <c r="C31" s="9"/>
      <c r="D31" s="82"/>
      <c r="E31" s="9" t="s">
        <v>5</v>
      </c>
      <c r="F31" s="43">
        <v>4</v>
      </c>
      <c r="G31" s="43">
        <v>4</v>
      </c>
      <c r="H31" s="43">
        <v>0</v>
      </c>
      <c r="I31" s="43">
        <v>4</v>
      </c>
      <c r="J31" s="40">
        <f t="shared" ref="J31:J43" si="7">SUM(F31:I31)</f>
        <v>12</v>
      </c>
      <c r="K31" s="41">
        <f>материал!K27</f>
        <v>0</v>
      </c>
      <c r="L31" s="41">
        <f t="shared" si="6"/>
        <v>0</v>
      </c>
      <c r="M31" s="102"/>
      <c r="N31" s="7"/>
    </row>
    <row r="32" spans="1:14" s="42" customFormat="1" outlineLevel="3" x14ac:dyDescent="0.25">
      <c r="A32" s="21"/>
      <c r="B32" s="93" t="s">
        <v>86</v>
      </c>
      <c r="C32" s="9"/>
      <c r="D32" s="82"/>
      <c r="E32" s="9" t="s">
        <v>5</v>
      </c>
      <c r="F32" s="43">
        <v>48</v>
      </c>
      <c r="G32" s="43">
        <v>48</v>
      </c>
      <c r="H32" s="43">
        <v>76</v>
      </c>
      <c r="I32" s="43">
        <v>48</v>
      </c>
      <c r="J32" s="40">
        <f t="shared" si="7"/>
        <v>220</v>
      </c>
      <c r="K32" s="41">
        <f>материал!K28</f>
        <v>0</v>
      </c>
      <c r="L32" s="41">
        <f t="shared" ref="L32:L37" si="8">K32*J32</f>
        <v>0</v>
      </c>
      <c r="M32" s="102"/>
      <c r="N32" s="7"/>
    </row>
    <row r="33" spans="1:14" s="42" customFormat="1" outlineLevel="3" x14ac:dyDescent="0.25">
      <c r="A33" s="21"/>
      <c r="B33" s="93" t="s">
        <v>122</v>
      </c>
      <c r="C33" s="9"/>
      <c r="D33" s="82"/>
      <c r="E33" s="9" t="s">
        <v>5</v>
      </c>
      <c r="F33" s="43">
        <v>660</v>
      </c>
      <c r="G33" s="43">
        <v>560</v>
      </c>
      <c r="H33" s="43">
        <v>448</v>
      </c>
      <c r="I33" s="43">
        <v>564</v>
      </c>
      <c r="J33" s="40">
        <f t="shared" si="7"/>
        <v>2232</v>
      </c>
      <c r="K33" s="41">
        <f>материал!K29</f>
        <v>0</v>
      </c>
      <c r="L33" s="41">
        <f t="shared" si="8"/>
        <v>0</v>
      </c>
      <c r="M33" s="102"/>
      <c r="N33" s="7"/>
    </row>
    <row r="34" spans="1:14" s="42" customFormat="1" ht="31.5" outlineLevel="3" x14ac:dyDescent="0.25">
      <c r="A34" s="21"/>
      <c r="B34" s="93" t="s">
        <v>123</v>
      </c>
      <c r="C34" s="9"/>
      <c r="D34" s="82"/>
      <c r="E34" s="9" t="s">
        <v>5</v>
      </c>
      <c r="F34" s="43">
        <v>12439</v>
      </c>
      <c r="G34" s="43">
        <v>12096.5</v>
      </c>
      <c r="H34" s="43">
        <v>7900</v>
      </c>
      <c r="I34" s="43">
        <v>7449</v>
      </c>
      <c r="J34" s="40">
        <f t="shared" si="7"/>
        <v>39884.5</v>
      </c>
      <c r="K34" s="41">
        <f>материал!K30</f>
        <v>0</v>
      </c>
      <c r="L34" s="41">
        <f t="shared" si="8"/>
        <v>0</v>
      </c>
      <c r="M34" s="102"/>
      <c r="N34" s="7"/>
    </row>
    <row r="35" spans="1:14" s="42" customFormat="1" ht="31.5" outlineLevel="3" x14ac:dyDescent="0.25">
      <c r="A35" s="21"/>
      <c r="B35" s="93" t="s">
        <v>142</v>
      </c>
      <c r="C35" s="9"/>
      <c r="D35" s="82"/>
      <c r="E35" s="9" t="s">
        <v>4</v>
      </c>
      <c r="F35" s="43">
        <v>2</v>
      </c>
      <c r="G35" s="43">
        <v>2</v>
      </c>
      <c r="H35" s="43">
        <v>2</v>
      </c>
      <c r="I35" s="43">
        <v>2</v>
      </c>
      <c r="J35" s="40">
        <f t="shared" si="7"/>
        <v>8</v>
      </c>
      <c r="K35" s="41">
        <f>материал!K31</f>
        <v>0</v>
      </c>
      <c r="L35" s="41">
        <f t="shared" si="8"/>
        <v>0</v>
      </c>
      <c r="M35" s="102"/>
      <c r="N35" s="7"/>
    </row>
    <row r="36" spans="1:14" s="42" customFormat="1" ht="31.5" outlineLevel="3" x14ac:dyDescent="0.25">
      <c r="A36" s="100"/>
      <c r="B36" s="93" t="s">
        <v>114</v>
      </c>
      <c r="C36" s="9"/>
      <c r="D36" s="82"/>
      <c r="E36" s="9" t="s">
        <v>5</v>
      </c>
      <c r="F36" s="30">
        <v>1</v>
      </c>
      <c r="G36" s="30">
        <v>1</v>
      </c>
      <c r="H36" s="30">
        <v>1</v>
      </c>
      <c r="I36" s="30">
        <v>1</v>
      </c>
      <c r="J36" s="40">
        <f t="shared" si="7"/>
        <v>4</v>
      </c>
      <c r="K36" s="41">
        <f>материал!K32</f>
        <v>0</v>
      </c>
      <c r="L36" s="41">
        <f t="shared" si="8"/>
        <v>0</v>
      </c>
      <c r="M36" s="85"/>
      <c r="N36" s="7"/>
    </row>
    <row r="37" spans="1:14" s="42" customFormat="1" outlineLevel="3" x14ac:dyDescent="0.25">
      <c r="A37" s="21"/>
      <c r="B37" s="93" t="s">
        <v>119</v>
      </c>
      <c r="C37" s="9"/>
      <c r="D37" s="82"/>
      <c r="E37" s="9" t="s">
        <v>5</v>
      </c>
      <c r="F37" s="43">
        <v>3</v>
      </c>
      <c r="G37" s="43">
        <v>3</v>
      </c>
      <c r="H37" s="43">
        <v>3</v>
      </c>
      <c r="I37" s="43">
        <v>3</v>
      </c>
      <c r="J37" s="40">
        <f t="shared" si="7"/>
        <v>12</v>
      </c>
      <c r="K37" s="41">
        <f>материал!K33</f>
        <v>0</v>
      </c>
      <c r="L37" s="41">
        <f t="shared" si="8"/>
        <v>0</v>
      </c>
      <c r="M37" s="85"/>
      <c r="N37" s="7"/>
    </row>
    <row r="38" spans="1:14" s="42" customFormat="1" outlineLevel="3" x14ac:dyDescent="0.25">
      <c r="A38" s="21"/>
      <c r="B38" s="93" t="s">
        <v>96</v>
      </c>
      <c r="C38" s="9"/>
      <c r="D38" s="82"/>
      <c r="E38" s="9" t="s">
        <v>120</v>
      </c>
      <c r="F38" s="43">
        <v>1</v>
      </c>
      <c r="G38" s="43">
        <v>1</v>
      </c>
      <c r="H38" s="43">
        <v>1</v>
      </c>
      <c r="I38" s="43">
        <v>1</v>
      </c>
      <c r="J38" s="40">
        <f t="shared" si="7"/>
        <v>4</v>
      </c>
      <c r="K38" s="41">
        <f>материал!K34</f>
        <v>0</v>
      </c>
      <c r="L38" s="41">
        <f t="shared" si="6"/>
        <v>0</v>
      </c>
      <c r="M38" s="102"/>
      <c r="N38" s="7"/>
    </row>
    <row r="39" spans="1:14" s="42" customFormat="1" outlineLevel="3" x14ac:dyDescent="0.25">
      <c r="A39" s="21"/>
      <c r="B39" s="93" t="s">
        <v>121</v>
      </c>
      <c r="C39" s="9"/>
      <c r="D39" s="82"/>
      <c r="E39" s="9" t="s">
        <v>5</v>
      </c>
      <c r="F39" s="43">
        <v>1010</v>
      </c>
      <c r="G39" s="43">
        <v>946</v>
      </c>
      <c r="H39" s="43">
        <v>892</v>
      </c>
      <c r="I39" s="43">
        <v>620</v>
      </c>
      <c r="J39" s="40">
        <f t="shared" si="7"/>
        <v>3468</v>
      </c>
      <c r="K39" s="41">
        <f>материал!K35</f>
        <v>0</v>
      </c>
      <c r="L39" s="41">
        <f t="shared" si="6"/>
        <v>0</v>
      </c>
      <c r="M39" s="102"/>
      <c r="N39" s="7"/>
    </row>
    <row r="40" spans="1:14" s="42" customFormat="1" outlineLevel="3" x14ac:dyDescent="0.25">
      <c r="A40" s="21"/>
      <c r="B40" s="93" t="s">
        <v>143</v>
      </c>
      <c r="C40" s="9"/>
      <c r="D40" s="82"/>
      <c r="E40" s="9" t="s">
        <v>5</v>
      </c>
      <c r="F40" s="43">
        <v>48</v>
      </c>
      <c r="G40" s="43">
        <v>32</v>
      </c>
      <c r="H40" s="43">
        <v>32</v>
      </c>
      <c r="I40" s="43">
        <v>48</v>
      </c>
      <c r="J40" s="40">
        <f t="shared" si="7"/>
        <v>160</v>
      </c>
      <c r="K40" s="41">
        <f>материал!K36</f>
        <v>0</v>
      </c>
      <c r="L40" s="41">
        <f t="shared" si="6"/>
        <v>0</v>
      </c>
      <c r="M40" s="102"/>
      <c r="N40" s="7"/>
    </row>
    <row r="41" spans="1:14" s="42" customFormat="1" outlineLevel="3" x14ac:dyDescent="0.25">
      <c r="A41" s="21"/>
      <c r="B41" s="93" t="s">
        <v>144</v>
      </c>
      <c r="C41" s="9"/>
      <c r="D41" s="82"/>
      <c r="E41" s="9" t="s">
        <v>5</v>
      </c>
      <c r="F41" s="30">
        <v>36</v>
      </c>
      <c r="G41" s="43">
        <v>24</v>
      </c>
      <c r="H41" s="43">
        <v>24</v>
      </c>
      <c r="I41" s="43">
        <v>36</v>
      </c>
      <c r="J41" s="40">
        <f t="shared" si="7"/>
        <v>120</v>
      </c>
      <c r="K41" s="41">
        <f>материал!K37</f>
        <v>0</v>
      </c>
      <c r="L41" s="41">
        <f t="shared" si="6"/>
        <v>0</v>
      </c>
      <c r="M41" s="85"/>
      <c r="N41" s="7"/>
    </row>
    <row r="42" spans="1:14" s="42" customFormat="1" outlineLevel="3" x14ac:dyDescent="0.25">
      <c r="A42" s="21"/>
      <c r="B42" s="93" t="s">
        <v>113</v>
      </c>
      <c r="C42" s="9"/>
      <c r="D42" s="82"/>
      <c r="E42" s="9" t="s">
        <v>5</v>
      </c>
      <c r="F42" s="43">
        <v>155</v>
      </c>
      <c r="G42" s="43">
        <v>147</v>
      </c>
      <c r="H42" s="43">
        <v>138</v>
      </c>
      <c r="I42" s="43">
        <v>90</v>
      </c>
      <c r="J42" s="40">
        <f t="shared" si="7"/>
        <v>530</v>
      </c>
      <c r="K42" s="41">
        <f>материал!K38</f>
        <v>0</v>
      </c>
      <c r="L42" s="41">
        <f t="shared" si="6"/>
        <v>0</v>
      </c>
      <c r="M42" s="85"/>
      <c r="N42" s="7"/>
    </row>
    <row r="43" spans="1:14" s="42" customFormat="1" outlineLevel="3" x14ac:dyDescent="0.25">
      <c r="A43" s="21"/>
      <c r="B43" s="93" t="s">
        <v>118</v>
      </c>
      <c r="C43" s="9"/>
      <c r="D43" s="82"/>
      <c r="E43" s="9" t="s">
        <v>5</v>
      </c>
      <c r="F43" s="43">
        <v>97.75</v>
      </c>
      <c r="G43" s="43">
        <v>80.75</v>
      </c>
      <c r="H43" s="43">
        <v>195.5</v>
      </c>
      <c r="I43" s="43">
        <v>76.5</v>
      </c>
      <c r="J43" s="40">
        <f t="shared" si="7"/>
        <v>450.5</v>
      </c>
      <c r="K43" s="41">
        <f>материал!K39</f>
        <v>0</v>
      </c>
      <c r="L43" s="41">
        <f t="shared" si="6"/>
        <v>0</v>
      </c>
      <c r="M43" s="85"/>
      <c r="N43" s="7"/>
    </row>
    <row r="44" spans="1:14" ht="23.25" customHeight="1" outlineLevel="1" x14ac:dyDescent="0.25">
      <c r="A44" s="60" t="s">
        <v>22</v>
      </c>
      <c r="B44" s="61" t="s">
        <v>15</v>
      </c>
      <c r="C44" s="62"/>
      <c r="D44" s="62"/>
      <c r="E44" s="62"/>
      <c r="F44" s="63"/>
      <c r="G44" s="63"/>
      <c r="H44" s="63"/>
      <c r="I44" s="63"/>
      <c r="J44" s="63"/>
      <c r="K44" s="63"/>
      <c r="L44" s="63"/>
      <c r="M44" s="64"/>
      <c r="N44" s="64"/>
    </row>
    <row r="45" spans="1:14" ht="23.25" customHeight="1" outlineLevel="2" x14ac:dyDescent="0.25">
      <c r="A45" s="16" t="s">
        <v>24</v>
      </c>
      <c r="B45" s="13" t="s">
        <v>15</v>
      </c>
      <c r="C45" s="65"/>
      <c r="D45" s="65"/>
      <c r="E45" s="65"/>
      <c r="F45" s="66"/>
      <c r="G45" s="66"/>
      <c r="H45" s="66"/>
      <c r="I45" s="66"/>
      <c r="J45" s="66"/>
      <c r="K45" s="66"/>
      <c r="L45" s="66">
        <f>L46+L48</f>
        <v>0</v>
      </c>
      <c r="M45" s="67"/>
      <c r="N45" s="67"/>
    </row>
    <row r="46" spans="1:14" ht="23.25" customHeight="1" outlineLevel="3" x14ac:dyDescent="0.25">
      <c r="A46" s="17"/>
      <c r="B46" s="56" t="s">
        <v>13</v>
      </c>
      <c r="C46" s="68"/>
      <c r="D46" s="68"/>
      <c r="E46" s="68"/>
      <c r="F46" s="69"/>
      <c r="G46" s="69"/>
      <c r="H46" s="69"/>
      <c r="I46" s="69"/>
      <c r="J46" s="58"/>
      <c r="K46" s="58"/>
      <c r="L46" s="58">
        <f>SUM(L47:L47)</f>
        <v>0</v>
      </c>
      <c r="M46" s="59"/>
      <c r="N46" s="59"/>
    </row>
    <row r="47" spans="1:14" ht="21.75" customHeight="1" outlineLevel="3" x14ac:dyDescent="0.25">
      <c r="A47" s="17"/>
      <c r="B47" s="70" t="s">
        <v>61</v>
      </c>
      <c r="C47" s="71"/>
      <c r="D47" s="71"/>
      <c r="E47" s="71" t="s">
        <v>6</v>
      </c>
      <c r="F47" s="72">
        <v>1</v>
      </c>
      <c r="G47" s="72">
        <v>1</v>
      </c>
      <c r="H47" s="72">
        <v>1</v>
      </c>
      <c r="I47" s="72">
        <v>1</v>
      </c>
      <c r="J47" s="58">
        <f>SUM(F47:I47)</f>
        <v>4</v>
      </c>
      <c r="K47" s="73">
        <f>работа!K22</f>
        <v>0</v>
      </c>
      <c r="L47" s="29">
        <f t="shared" ref="L47" si="9">K47*J47</f>
        <v>0</v>
      </c>
      <c r="M47" s="95"/>
      <c r="N47" s="59"/>
    </row>
    <row r="48" spans="1:14" s="6" customFormat="1" ht="25.5" customHeight="1" outlineLevel="3" x14ac:dyDescent="0.25">
      <c r="A48" s="19"/>
      <c r="B48" s="74" t="s">
        <v>14</v>
      </c>
      <c r="C48" s="75"/>
      <c r="D48" s="75"/>
      <c r="E48" s="75"/>
      <c r="F48" s="76"/>
      <c r="G48" s="76"/>
      <c r="H48" s="76"/>
      <c r="I48" s="76"/>
      <c r="J48" s="77"/>
      <c r="K48" s="77"/>
      <c r="L48" s="77">
        <f>SUM(L49:L91)</f>
        <v>0</v>
      </c>
      <c r="M48" s="101"/>
      <c r="N48" s="78"/>
    </row>
    <row r="49" spans="1:14" s="42" customFormat="1" ht="31.5" outlineLevel="3" x14ac:dyDescent="0.25">
      <c r="A49" s="21"/>
      <c r="B49" s="4" t="s">
        <v>48</v>
      </c>
      <c r="C49" s="9"/>
      <c r="D49" s="82" t="s">
        <v>129</v>
      </c>
      <c r="E49" s="9" t="s">
        <v>5</v>
      </c>
      <c r="F49" s="43">
        <v>1</v>
      </c>
      <c r="G49" s="43">
        <v>1</v>
      </c>
      <c r="H49" s="43">
        <v>1</v>
      </c>
      <c r="I49" s="43">
        <v>1</v>
      </c>
      <c r="J49" s="40">
        <f t="shared" ref="J49:J80" si="10">SUM(F49:I49)</f>
        <v>4</v>
      </c>
      <c r="K49" s="41">
        <f>материал!K42</f>
        <v>0</v>
      </c>
      <c r="L49" s="41">
        <f>K49*J49</f>
        <v>0</v>
      </c>
      <c r="M49" s="46"/>
      <c r="N49" s="7"/>
    </row>
    <row r="50" spans="1:14" s="42" customFormat="1" ht="110.25" outlineLevel="3" x14ac:dyDescent="0.25">
      <c r="A50" s="21"/>
      <c r="B50" s="98" t="s">
        <v>49</v>
      </c>
      <c r="C50" s="9"/>
      <c r="D50" s="82" t="s">
        <v>130</v>
      </c>
      <c r="E50" s="9" t="s">
        <v>5</v>
      </c>
      <c r="F50" s="86">
        <v>1</v>
      </c>
      <c r="G50" s="43">
        <v>1</v>
      </c>
      <c r="H50" s="43">
        <v>1</v>
      </c>
      <c r="I50" s="43">
        <v>1</v>
      </c>
      <c r="J50" s="40">
        <f t="shared" si="10"/>
        <v>4</v>
      </c>
      <c r="K50" s="41">
        <f>материал!K43</f>
        <v>0</v>
      </c>
      <c r="L50" s="41">
        <f t="shared" ref="L50:L76" si="11">K50*J50</f>
        <v>0</v>
      </c>
      <c r="M50" s="103"/>
      <c r="N50" s="7"/>
    </row>
    <row r="51" spans="1:14" s="42" customFormat="1" ht="63" outlineLevel="3" x14ac:dyDescent="0.25">
      <c r="A51" s="21"/>
      <c r="B51" s="98" t="s">
        <v>50</v>
      </c>
      <c r="C51" s="9"/>
      <c r="D51" s="82" t="s">
        <v>131</v>
      </c>
      <c r="E51" s="9" t="s">
        <v>5</v>
      </c>
      <c r="F51" s="30">
        <v>2</v>
      </c>
      <c r="G51" s="43">
        <v>2</v>
      </c>
      <c r="H51" s="43">
        <v>2</v>
      </c>
      <c r="I51" s="43">
        <v>2</v>
      </c>
      <c r="J51" s="40">
        <f t="shared" si="10"/>
        <v>8</v>
      </c>
      <c r="K51" s="41">
        <f>материал!K44</f>
        <v>0</v>
      </c>
      <c r="L51" s="41">
        <f t="shared" si="11"/>
        <v>0</v>
      </c>
      <c r="M51" s="103"/>
      <c r="N51" s="7"/>
    </row>
    <row r="52" spans="1:14" s="42" customFormat="1" ht="31.5" outlineLevel="3" x14ac:dyDescent="0.25">
      <c r="A52" s="21"/>
      <c r="B52" s="98" t="s">
        <v>132</v>
      </c>
      <c r="C52" s="9"/>
      <c r="D52" s="82"/>
      <c r="E52" s="9" t="s">
        <v>5</v>
      </c>
      <c r="F52" s="30">
        <v>2</v>
      </c>
      <c r="G52" s="43">
        <v>2</v>
      </c>
      <c r="H52" s="43">
        <v>2</v>
      </c>
      <c r="I52" s="43">
        <v>2</v>
      </c>
      <c r="J52" s="40">
        <f t="shared" si="10"/>
        <v>8</v>
      </c>
      <c r="K52" s="41">
        <f>материал!K45</f>
        <v>0</v>
      </c>
      <c r="L52" s="41">
        <f t="shared" si="11"/>
        <v>0</v>
      </c>
      <c r="M52" s="103"/>
      <c r="N52" s="7"/>
    </row>
    <row r="53" spans="1:14" s="42" customFormat="1" ht="78.75" outlineLevel="3" x14ac:dyDescent="0.25">
      <c r="A53" s="21"/>
      <c r="B53" s="98" t="s">
        <v>133</v>
      </c>
      <c r="C53" s="9"/>
      <c r="D53" s="82" t="s">
        <v>134</v>
      </c>
      <c r="E53" s="9" t="s">
        <v>5</v>
      </c>
      <c r="F53" s="30">
        <v>4</v>
      </c>
      <c r="G53" s="43">
        <v>4</v>
      </c>
      <c r="H53" s="43">
        <v>4</v>
      </c>
      <c r="I53" s="43">
        <v>4</v>
      </c>
      <c r="J53" s="40">
        <f t="shared" si="10"/>
        <v>16</v>
      </c>
      <c r="K53" s="41">
        <f>материал!K46</f>
        <v>0</v>
      </c>
      <c r="L53" s="41">
        <f t="shared" si="11"/>
        <v>0</v>
      </c>
      <c r="M53" s="103"/>
      <c r="N53" s="7"/>
    </row>
    <row r="54" spans="1:14" s="42" customFormat="1" ht="31.5" outlineLevel="3" x14ac:dyDescent="0.25">
      <c r="A54" s="21"/>
      <c r="B54" s="8" t="s">
        <v>135</v>
      </c>
      <c r="C54" s="9"/>
      <c r="D54" s="82"/>
      <c r="E54" s="9" t="s">
        <v>5</v>
      </c>
      <c r="F54" s="30">
        <v>2</v>
      </c>
      <c r="G54" s="43">
        <v>2</v>
      </c>
      <c r="H54" s="43">
        <v>2</v>
      </c>
      <c r="I54" s="43">
        <v>2</v>
      </c>
      <c r="J54" s="40">
        <f t="shared" si="10"/>
        <v>8</v>
      </c>
      <c r="K54" s="41">
        <f>материал!K47</f>
        <v>0</v>
      </c>
      <c r="L54" s="41">
        <f t="shared" si="11"/>
        <v>0</v>
      </c>
      <c r="M54" s="103"/>
      <c r="N54" s="7"/>
    </row>
    <row r="55" spans="1:14" s="42" customFormat="1" ht="31.5" outlineLevel="3" x14ac:dyDescent="0.25">
      <c r="A55" s="21"/>
      <c r="B55" s="8" t="s">
        <v>136</v>
      </c>
      <c r="C55" s="9"/>
      <c r="D55" s="82"/>
      <c r="E55" s="9" t="s">
        <v>5</v>
      </c>
      <c r="F55" s="30">
        <v>2</v>
      </c>
      <c r="G55" s="43">
        <v>2</v>
      </c>
      <c r="H55" s="43">
        <v>2</v>
      </c>
      <c r="I55" s="43">
        <v>2</v>
      </c>
      <c r="J55" s="40">
        <f t="shared" si="10"/>
        <v>8</v>
      </c>
      <c r="K55" s="41">
        <f>материал!K48</f>
        <v>0</v>
      </c>
      <c r="L55" s="41">
        <f t="shared" si="11"/>
        <v>0</v>
      </c>
      <c r="M55" s="103"/>
      <c r="N55" s="7"/>
    </row>
    <row r="56" spans="1:14" s="42" customFormat="1" ht="31.5" outlineLevel="3" x14ac:dyDescent="0.25">
      <c r="A56" s="21"/>
      <c r="B56" s="8" t="s">
        <v>67</v>
      </c>
      <c r="C56" s="9"/>
      <c r="D56" s="82"/>
      <c r="E56" s="9" t="s">
        <v>5</v>
      </c>
      <c r="F56" s="86">
        <v>1</v>
      </c>
      <c r="G56" s="43">
        <v>1</v>
      </c>
      <c r="H56" s="43">
        <v>0</v>
      </c>
      <c r="I56" s="43">
        <v>1</v>
      </c>
      <c r="J56" s="40">
        <f t="shared" si="10"/>
        <v>3</v>
      </c>
      <c r="K56" s="41">
        <f>материал!K49</f>
        <v>0</v>
      </c>
      <c r="L56" s="41">
        <f t="shared" si="11"/>
        <v>0</v>
      </c>
      <c r="M56" s="103"/>
      <c r="N56" s="7"/>
    </row>
    <row r="57" spans="1:14" s="42" customFormat="1" ht="31.5" outlineLevel="3" x14ac:dyDescent="0.25">
      <c r="A57" s="21"/>
      <c r="B57" s="98" t="s">
        <v>137</v>
      </c>
      <c r="C57" s="9"/>
      <c r="D57" s="82"/>
      <c r="E57" s="9" t="s">
        <v>5</v>
      </c>
      <c r="F57" s="86">
        <v>0</v>
      </c>
      <c r="G57" s="43">
        <v>0</v>
      </c>
      <c r="H57" s="43">
        <v>1</v>
      </c>
      <c r="I57" s="43">
        <v>0</v>
      </c>
      <c r="J57" s="40">
        <f t="shared" si="10"/>
        <v>1</v>
      </c>
      <c r="K57" s="41">
        <f>материал!K50</f>
        <v>0</v>
      </c>
      <c r="L57" s="41">
        <f t="shared" si="11"/>
        <v>0</v>
      </c>
      <c r="M57" s="103"/>
      <c r="N57" s="7"/>
    </row>
    <row r="58" spans="1:14" s="42" customFormat="1" outlineLevel="3" x14ac:dyDescent="0.25">
      <c r="A58" s="21"/>
      <c r="B58" s="98" t="s">
        <v>68</v>
      </c>
      <c r="C58" s="9"/>
      <c r="D58" s="82"/>
      <c r="E58" s="9" t="s">
        <v>5</v>
      </c>
      <c r="F58" s="86">
        <v>0</v>
      </c>
      <c r="G58" s="43">
        <v>0</v>
      </c>
      <c r="H58" s="43">
        <v>1</v>
      </c>
      <c r="I58" s="43">
        <v>0</v>
      </c>
      <c r="J58" s="40">
        <f t="shared" si="10"/>
        <v>1</v>
      </c>
      <c r="K58" s="41">
        <f>материал!K51</f>
        <v>0</v>
      </c>
      <c r="L58" s="41">
        <f t="shared" si="11"/>
        <v>0</v>
      </c>
      <c r="M58" s="103"/>
      <c r="N58" s="7"/>
    </row>
    <row r="59" spans="1:14" s="42" customFormat="1" ht="31.5" outlineLevel="3" x14ac:dyDescent="0.25">
      <c r="A59" s="21"/>
      <c r="B59" s="98" t="s">
        <v>138</v>
      </c>
      <c r="C59" s="9"/>
      <c r="D59" s="82"/>
      <c r="E59" s="9" t="s">
        <v>5</v>
      </c>
      <c r="F59" s="86">
        <v>1</v>
      </c>
      <c r="G59" s="43">
        <v>1</v>
      </c>
      <c r="H59" s="43">
        <v>1</v>
      </c>
      <c r="I59" s="43">
        <v>1</v>
      </c>
      <c r="J59" s="40">
        <f t="shared" si="10"/>
        <v>4</v>
      </c>
      <c r="K59" s="41">
        <f>материал!K52</f>
        <v>0</v>
      </c>
      <c r="L59" s="41">
        <f t="shared" si="11"/>
        <v>0</v>
      </c>
      <c r="M59" s="103"/>
      <c r="N59" s="7"/>
    </row>
    <row r="60" spans="1:14" s="42" customFormat="1" outlineLevel="3" x14ac:dyDescent="0.25">
      <c r="A60" s="21"/>
      <c r="B60" s="98" t="s">
        <v>69</v>
      </c>
      <c r="C60" s="9"/>
      <c r="D60" s="82"/>
      <c r="E60" s="9" t="s">
        <v>5</v>
      </c>
      <c r="F60" s="86">
        <v>0</v>
      </c>
      <c r="G60" s="43">
        <v>0</v>
      </c>
      <c r="H60" s="43">
        <v>2</v>
      </c>
      <c r="I60" s="43">
        <v>0</v>
      </c>
      <c r="J60" s="40">
        <f t="shared" si="10"/>
        <v>2</v>
      </c>
      <c r="K60" s="41">
        <f>материал!K53</f>
        <v>0</v>
      </c>
      <c r="L60" s="41">
        <f t="shared" si="11"/>
        <v>0</v>
      </c>
      <c r="M60" s="103"/>
      <c r="N60" s="7"/>
    </row>
    <row r="61" spans="1:14" s="42" customFormat="1" ht="31.5" outlineLevel="3" x14ac:dyDescent="0.25">
      <c r="A61" s="21"/>
      <c r="B61" s="98" t="s">
        <v>70</v>
      </c>
      <c r="C61" s="9"/>
      <c r="D61" s="82"/>
      <c r="E61" s="9" t="s">
        <v>5</v>
      </c>
      <c r="F61" s="86">
        <v>0</v>
      </c>
      <c r="G61" s="43">
        <v>0</v>
      </c>
      <c r="H61" s="43">
        <v>1</v>
      </c>
      <c r="I61" s="43">
        <v>0</v>
      </c>
      <c r="J61" s="40">
        <f t="shared" si="10"/>
        <v>1</v>
      </c>
      <c r="K61" s="41">
        <f>материал!K54</f>
        <v>0</v>
      </c>
      <c r="L61" s="41">
        <f t="shared" si="11"/>
        <v>0</v>
      </c>
      <c r="M61" s="103"/>
      <c r="N61" s="7"/>
    </row>
    <row r="62" spans="1:14" s="42" customFormat="1" ht="31.5" outlineLevel="3" x14ac:dyDescent="0.25">
      <c r="A62" s="21"/>
      <c r="B62" s="98" t="s">
        <v>71</v>
      </c>
      <c r="C62" s="9"/>
      <c r="D62" s="82"/>
      <c r="E62" s="9" t="s">
        <v>5</v>
      </c>
      <c r="F62" s="86">
        <v>1</v>
      </c>
      <c r="G62" s="43">
        <v>1</v>
      </c>
      <c r="H62" s="43">
        <v>2</v>
      </c>
      <c r="I62" s="43">
        <v>1</v>
      </c>
      <c r="J62" s="40">
        <f t="shared" si="10"/>
        <v>5</v>
      </c>
      <c r="K62" s="41">
        <f>материал!K55</f>
        <v>0</v>
      </c>
      <c r="L62" s="41">
        <f t="shared" si="11"/>
        <v>0</v>
      </c>
      <c r="M62" s="103"/>
      <c r="N62" s="7"/>
    </row>
    <row r="63" spans="1:14" s="42" customFormat="1" outlineLevel="3" x14ac:dyDescent="0.25">
      <c r="A63" s="21"/>
      <c r="B63" s="98" t="s">
        <v>72</v>
      </c>
      <c r="C63" s="9"/>
      <c r="D63" s="82"/>
      <c r="E63" s="9" t="s">
        <v>5</v>
      </c>
      <c r="F63" s="86">
        <v>1</v>
      </c>
      <c r="G63" s="43">
        <v>1</v>
      </c>
      <c r="H63" s="43">
        <v>2</v>
      </c>
      <c r="I63" s="43">
        <v>1</v>
      </c>
      <c r="J63" s="40">
        <f t="shared" si="10"/>
        <v>5</v>
      </c>
      <c r="K63" s="41">
        <f>материал!K56</f>
        <v>0</v>
      </c>
      <c r="L63" s="41">
        <f t="shared" si="11"/>
        <v>0</v>
      </c>
      <c r="M63" s="103"/>
      <c r="N63" s="7"/>
    </row>
    <row r="64" spans="1:14" s="42" customFormat="1" outlineLevel="3" x14ac:dyDescent="0.25">
      <c r="A64" s="21"/>
      <c r="B64" s="98" t="s">
        <v>73</v>
      </c>
      <c r="C64" s="9"/>
      <c r="D64" s="82"/>
      <c r="E64" s="9" t="s">
        <v>5</v>
      </c>
      <c r="F64" s="86">
        <v>24</v>
      </c>
      <c r="G64" s="43">
        <v>24</v>
      </c>
      <c r="H64" s="43">
        <v>48</v>
      </c>
      <c r="I64" s="43">
        <v>24</v>
      </c>
      <c r="J64" s="40">
        <f t="shared" si="10"/>
        <v>120</v>
      </c>
      <c r="K64" s="41">
        <f>материал!K57</f>
        <v>0</v>
      </c>
      <c r="L64" s="41">
        <f t="shared" si="11"/>
        <v>0</v>
      </c>
      <c r="M64" s="103"/>
      <c r="N64" s="7"/>
    </row>
    <row r="65" spans="1:14" s="42" customFormat="1" ht="31.5" outlineLevel="3" x14ac:dyDescent="0.25">
      <c r="A65" s="21"/>
      <c r="B65" s="98" t="s">
        <v>74</v>
      </c>
      <c r="C65" s="9"/>
      <c r="D65" s="82"/>
      <c r="E65" s="9" t="s">
        <v>5</v>
      </c>
      <c r="F65" s="86">
        <v>1</v>
      </c>
      <c r="G65" s="43">
        <v>1</v>
      </c>
      <c r="H65" s="43">
        <v>1</v>
      </c>
      <c r="I65" s="43">
        <v>1</v>
      </c>
      <c r="J65" s="40">
        <f t="shared" si="10"/>
        <v>4</v>
      </c>
      <c r="K65" s="41">
        <f>материал!K58</f>
        <v>0</v>
      </c>
      <c r="L65" s="41">
        <f t="shared" si="11"/>
        <v>0</v>
      </c>
      <c r="M65" s="103"/>
      <c r="N65" s="7"/>
    </row>
    <row r="66" spans="1:14" s="42" customFormat="1" outlineLevel="3" x14ac:dyDescent="0.25">
      <c r="A66" s="21"/>
      <c r="B66" s="98" t="s">
        <v>75</v>
      </c>
      <c r="C66" s="9"/>
      <c r="D66" s="82"/>
      <c r="E66" s="9" t="s">
        <v>5</v>
      </c>
      <c r="F66" s="86">
        <v>3</v>
      </c>
      <c r="G66" s="43">
        <v>3</v>
      </c>
      <c r="H66" s="43">
        <v>6</v>
      </c>
      <c r="I66" s="43">
        <v>3</v>
      </c>
      <c r="J66" s="40">
        <f t="shared" si="10"/>
        <v>15</v>
      </c>
      <c r="K66" s="41">
        <f>материал!K59</f>
        <v>0</v>
      </c>
      <c r="L66" s="41">
        <f t="shared" si="11"/>
        <v>0</v>
      </c>
      <c r="M66" s="103"/>
      <c r="N66" s="7"/>
    </row>
    <row r="67" spans="1:14" s="42" customFormat="1" ht="31.5" outlineLevel="3" x14ac:dyDescent="0.25">
      <c r="A67" s="21"/>
      <c r="B67" s="98" t="s">
        <v>76</v>
      </c>
      <c r="C67" s="9"/>
      <c r="D67" s="82"/>
      <c r="E67" s="9" t="s">
        <v>5</v>
      </c>
      <c r="F67" s="86">
        <v>1</v>
      </c>
      <c r="G67" s="43">
        <v>1</v>
      </c>
      <c r="H67" s="43">
        <v>1</v>
      </c>
      <c r="I67" s="43">
        <v>1</v>
      </c>
      <c r="J67" s="40">
        <f t="shared" si="10"/>
        <v>4</v>
      </c>
      <c r="K67" s="41">
        <f>материал!K60</f>
        <v>0</v>
      </c>
      <c r="L67" s="41">
        <f t="shared" si="11"/>
        <v>0</v>
      </c>
      <c r="M67" s="103"/>
      <c r="N67" s="7"/>
    </row>
    <row r="68" spans="1:14" s="42" customFormat="1" ht="31.5" outlineLevel="3" x14ac:dyDescent="0.25">
      <c r="A68" s="21"/>
      <c r="B68" s="98" t="s">
        <v>77</v>
      </c>
      <c r="C68" s="9"/>
      <c r="D68" s="82"/>
      <c r="E68" s="9" t="s">
        <v>5</v>
      </c>
      <c r="F68" s="86">
        <v>2</v>
      </c>
      <c r="G68" s="43">
        <v>2</v>
      </c>
      <c r="H68" s="43">
        <v>2</v>
      </c>
      <c r="I68" s="43">
        <v>2</v>
      </c>
      <c r="J68" s="40">
        <f t="shared" si="10"/>
        <v>8</v>
      </c>
      <c r="K68" s="41">
        <f>материал!K61</f>
        <v>0</v>
      </c>
      <c r="L68" s="41">
        <f t="shared" si="11"/>
        <v>0</v>
      </c>
      <c r="M68" s="103"/>
      <c r="N68" s="7"/>
    </row>
    <row r="69" spans="1:14" s="42" customFormat="1" ht="31.5" outlineLevel="3" x14ac:dyDescent="0.25">
      <c r="A69" s="21"/>
      <c r="B69" s="98" t="s">
        <v>78</v>
      </c>
      <c r="C69" s="9"/>
      <c r="D69" s="82"/>
      <c r="E69" s="9" t="s">
        <v>5</v>
      </c>
      <c r="F69" s="86">
        <v>2</v>
      </c>
      <c r="G69" s="43">
        <v>2</v>
      </c>
      <c r="H69" s="43">
        <v>2</v>
      </c>
      <c r="I69" s="43">
        <v>2</v>
      </c>
      <c r="J69" s="40">
        <f t="shared" si="10"/>
        <v>8</v>
      </c>
      <c r="K69" s="41">
        <f>материал!K62</f>
        <v>0</v>
      </c>
      <c r="L69" s="41">
        <f t="shared" si="11"/>
        <v>0</v>
      </c>
      <c r="M69" s="103"/>
      <c r="N69" s="80"/>
    </row>
    <row r="70" spans="1:14" s="42" customFormat="1" outlineLevel="3" x14ac:dyDescent="0.25">
      <c r="A70" s="21"/>
      <c r="B70" s="98" t="s">
        <v>139</v>
      </c>
      <c r="C70" s="9"/>
      <c r="D70" s="82"/>
      <c r="E70" s="9" t="s">
        <v>5</v>
      </c>
      <c r="F70" s="86">
        <v>2</v>
      </c>
      <c r="G70" s="43">
        <v>2</v>
      </c>
      <c r="H70" s="43">
        <v>2</v>
      </c>
      <c r="I70" s="43">
        <v>2</v>
      </c>
      <c r="J70" s="40">
        <f t="shared" si="10"/>
        <v>8</v>
      </c>
      <c r="K70" s="41">
        <f>материал!K63</f>
        <v>0</v>
      </c>
      <c r="L70" s="41">
        <f t="shared" si="11"/>
        <v>0</v>
      </c>
      <c r="M70" s="103"/>
      <c r="N70" s="80"/>
    </row>
    <row r="71" spans="1:14" s="42" customFormat="1" outlineLevel="3" x14ac:dyDescent="0.25">
      <c r="A71" s="21"/>
      <c r="B71" s="98" t="s">
        <v>79</v>
      </c>
      <c r="C71" s="9"/>
      <c r="D71" s="82"/>
      <c r="E71" s="9" t="s">
        <v>5</v>
      </c>
      <c r="F71" s="86">
        <v>4</v>
      </c>
      <c r="G71" s="43">
        <v>4</v>
      </c>
      <c r="H71" s="43">
        <v>4</v>
      </c>
      <c r="I71" s="43">
        <v>4</v>
      </c>
      <c r="J71" s="40">
        <f t="shared" si="10"/>
        <v>16</v>
      </c>
      <c r="K71" s="41">
        <f>материал!K64</f>
        <v>0</v>
      </c>
      <c r="L71" s="41">
        <f t="shared" si="11"/>
        <v>0</v>
      </c>
      <c r="M71" s="103"/>
      <c r="N71" s="80"/>
    </row>
    <row r="72" spans="1:14" s="42" customFormat="1" outlineLevel="3" x14ac:dyDescent="0.25">
      <c r="A72" s="21"/>
      <c r="B72" s="98" t="s">
        <v>80</v>
      </c>
      <c r="C72" s="9"/>
      <c r="D72" s="82"/>
      <c r="E72" s="9" t="s">
        <v>5</v>
      </c>
      <c r="F72" s="86">
        <v>1</v>
      </c>
      <c r="G72" s="43">
        <v>1</v>
      </c>
      <c r="H72" s="43">
        <v>1</v>
      </c>
      <c r="I72" s="43">
        <v>1</v>
      </c>
      <c r="J72" s="40">
        <f t="shared" si="10"/>
        <v>4</v>
      </c>
      <c r="K72" s="41">
        <f>материал!K65</f>
        <v>0</v>
      </c>
      <c r="L72" s="41">
        <f t="shared" si="11"/>
        <v>0</v>
      </c>
      <c r="M72" s="103"/>
      <c r="N72" s="80"/>
    </row>
    <row r="73" spans="1:14" s="42" customFormat="1" outlineLevel="3" x14ac:dyDescent="0.25">
      <c r="A73" s="21"/>
      <c r="B73" s="98" t="s">
        <v>140</v>
      </c>
      <c r="C73" s="9"/>
      <c r="D73" s="82"/>
      <c r="E73" s="9" t="s">
        <v>5</v>
      </c>
      <c r="F73" s="86">
        <v>1</v>
      </c>
      <c r="G73" s="43">
        <v>1</v>
      </c>
      <c r="H73" s="43">
        <v>1</v>
      </c>
      <c r="I73" s="43">
        <v>1</v>
      </c>
      <c r="J73" s="40">
        <f t="shared" si="10"/>
        <v>4</v>
      </c>
      <c r="K73" s="41">
        <f>материал!K66</f>
        <v>0</v>
      </c>
      <c r="L73" s="41">
        <f t="shared" si="11"/>
        <v>0</v>
      </c>
      <c r="M73" s="103"/>
      <c r="N73" s="80"/>
    </row>
    <row r="74" spans="1:14" s="42" customFormat="1" ht="31.5" outlineLevel="3" x14ac:dyDescent="0.25">
      <c r="A74" s="21"/>
      <c r="B74" s="98" t="s">
        <v>81</v>
      </c>
      <c r="C74" s="9"/>
      <c r="D74" s="82"/>
      <c r="E74" s="9" t="s">
        <v>5</v>
      </c>
      <c r="F74" s="86">
        <v>3</v>
      </c>
      <c r="G74" s="43">
        <v>3</v>
      </c>
      <c r="H74" s="43">
        <v>3</v>
      </c>
      <c r="I74" s="43">
        <v>3</v>
      </c>
      <c r="J74" s="40">
        <f t="shared" si="10"/>
        <v>12</v>
      </c>
      <c r="K74" s="41">
        <f>материал!K67</f>
        <v>0</v>
      </c>
      <c r="L74" s="41">
        <f t="shared" si="11"/>
        <v>0</v>
      </c>
      <c r="M74" s="103"/>
      <c r="N74" s="7"/>
    </row>
    <row r="75" spans="1:14" s="42" customFormat="1" ht="31.5" outlineLevel="3" x14ac:dyDescent="0.25">
      <c r="A75" s="21"/>
      <c r="B75" s="98" t="s">
        <v>141</v>
      </c>
      <c r="C75" s="9"/>
      <c r="D75" s="82"/>
      <c r="E75" s="9" t="s">
        <v>5</v>
      </c>
      <c r="F75" s="86">
        <v>30</v>
      </c>
      <c r="G75" s="43">
        <v>30</v>
      </c>
      <c r="H75" s="43">
        <v>59</v>
      </c>
      <c r="I75" s="43">
        <v>31</v>
      </c>
      <c r="J75" s="40">
        <f t="shared" si="10"/>
        <v>150</v>
      </c>
      <c r="K75" s="41">
        <f>материал!K68</f>
        <v>0</v>
      </c>
      <c r="L75" s="41">
        <f t="shared" si="11"/>
        <v>0</v>
      </c>
      <c r="M75" s="103"/>
      <c r="N75" s="7"/>
    </row>
    <row r="76" spans="1:14" s="42" customFormat="1" outlineLevel="3" x14ac:dyDescent="0.25">
      <c r="A76" s="21"/>
      <c r="B76" s="98" t="s">
        <v>83</v>
      </c>
      <c r="C76" s="9"/>
      <c r="D76" s="82"/>
      <c r="E76" s="9" t="s">
        <v>5</v>
      </c>
      <c r="F76" s="86">
        <v>1</v>
      </c>
      <c r="G76" s="43">
        <v>1</v>
      </c>
      <c r="H76" s="43">
        <v>1</v>
      </c>
      <c r="I76" s="43">
        <v>1</v>
      </c>
      <c r="J76" s="40">
        <f t="shared" si="10"/>
        <v>4</v>
      </c>
      <c r="K76" s="41">
        <f>материал!K69</f>
        <v>0</v>
      </c>
      <c r="L76" s="41">
        <f t="shared" si="11"/>
        <v>0</v>
      </c>
      <c r="M76" s="103"/>
      <c r="N76" s="7"/>
    </row>
    <row r="77" spans="1:14" s="42" customFormat="1" outlineLevel="3" x14ac:dyDescent="0.25">
      <c r="A77" s="21"/>
      <c r="B77" s="99" t="s">
        <v>85</v>
      </c>
      <c r="C77" s="9"/>
      <c r="D77" s="82"/>
      <c r="E77" s="9" t="s">
        <v>5</v>
      </c>
      <c r="F77" s="86">
        <v>4</v>
      </c>
      <c r="G77" s="43">
        <v>4</v>
      </c>
      <c r="H77" s="43">
        <v>4</v>
      </c>
      <c r="I77" s="43">
        <v>4</v>
      </c>
      <c r="J77" s="40">
        <f t="shared" si="10"/>
        <v>16</v>
      </c>
      <c r="K77" s="41">
        <f>материал!K70</f>
        <v>0</v>
      </c>
      <c r="L77" s="41">
        <f t="shared" ref="L77:L81" si="12">K77*J77</f>
        <v>0</v>
      </c>
      <c r="M77" s="103"/>
      <c r="N77" s="7"/>
    </row>
    <row r="78" spans="1:14" s="42" customFormat="1" ht="31.5" outlineLevel="3" x14ac:dyDescent="0.25">
      <c r="A78" s="21"/>
      <c r="B78" s="99" t="s">
        <v>87</v>
      </c>
      <c r="C78" s="9"/>
      <c r="D78" s="82"/>
      <c r="E78" s="9" t="s">
        <v>5</v>
      </c>
      <c r="F78" s="86">
        <v>1</v>
      </c>
      <c r="G78" s="43">
        <v>1</v>
      </c>
      <c r="H78" s="43">
        <v>1</v>
      </c>
      <c r="I78" s="43">
        <v>1</v>
      </c>
      <c r="J78" s="40">
        <f t="shared" si="10"/>
        <v>4</v>
      </c>
      <c r="K78" s="41">
        <f>материал!K71</f>
        <v>0</v>
      </c>
      <c r="L78" s="41">
        <f t="shared" si="12"/>
        <v>0</v>
      </c>
      <c r="M78" s="103"/>
      <c r="N78" s="7"/>
    </row>
    <row r="79" spans="1:14" s="42" customFormat="1" ht="31.5" outlineLevel="3" x14ac:dyDescent="0.25">
      <c r="A79" s="21"/>
      <c r="B79" s="99" t="s">
        <v>88</v>
      </c>
      <c r="C79" s="9"/>
      <c r="D79" s="82"/>
      <c r="E79" s="9" t="s">
        <v>5</v>
      </c>
      <c r="F79" s="86">
        <v>2</v>
      </c>
      <c r="G79" s="43">
        <v>2</v>
      </c>
      <c r="H79" s="43">
        <v>2</v>
      </c>
      <c r="I79" s="43">
        <v>2</v>
      </c>
      <c r="J79" s="40">
        <f t="shared" si="10"/>
        <v>8</v>
      </c>
      <c r="K79" s="41">
        <f>материал!K72</f>
        <v>0</v>
      </c>
      <c r="L79" s="41">
        <f t="shared" ref="L79:L80" si="13">K79*J79</f>
        <v>0</v>
      </c>
      <c r="M79" s="103"/>
      <c r="N79" s="7"/>
    </row>
    <row r="80" spans="1:14" s="42" customFormat="1" ht="31.5" outlineLevel="3" x14ac:dyDescent="0.25">
      <c r="A80" s="21"/>
      <c r="B80" s="99" t="s">
        <v>89</v>
      </c>
      <c r="C80" s="9"/>
      <c r="D80" s="82"/>
      <c r="E80" s="9" t="s">
        <v>5</v>
      </c>
      <c r="F80" s="86">
        <v>1</v>
      </c>
      <c r="G80" s="43">
        <v>1</v>
      </c>
      <c r="H80" s="43">
        <v>0</v>
      </c>
      <c r="I80" s="43">
        <v>1</v>
      </c>
      <c r="J80" s="40">
        <f t="shared" si="10"/>
        <v>3</v>
      </c>
      <c r="K80" s="41">
        <f>материал!K73</f>
        <v>0</v>
      </c>
      <c r="L80" s="41">
        <f t="shared" si="13"/>
        <v>0</v>
      </c>
      <c r="M80" s="103"/>
      <c r="N80" s="7"/>
    </row>
    <row r="81" spans="1:14" s="42" customFormat="1" ht="31.5" outlineLevel="3" x14ac:dyDescent="0.25">
      <c r="A81" s="21"/>
      <c r="B81" s="99" t="s">
        <v>90</v>
      </c>
      <c r="C81" s="9"/>
      <c r="D81" s="82"/>
      <c r="E81" s="9" t="s">
        <v>5</v>
      </c>
      <c r="F81" s="86">
        <v>1</v>
      </c>
      <c r="G81" s="43">
        <v>1</v>
      </c>
      <c r="H81" s="43">
        <v>0</v>
      </c>
      <c r="I81" s="43">
        <v>1</v>
      </c>
      <c r="J81" s="40">
        <f t="shared" ref="J81:J99" si="14">SUM(F81:I81)</f>
        <v>3</v>
      </c>
      <c r="K81" s="41">
        <f>материал!K74</f>
        <v>0</v>
      </c>
      <c r="L81" s="41">
        <f t="shared" si="12"/>
        <v>0</v>
      </c>
      <c r="M81" s="103"/>
      <c r="N81" s="7"/>
    </row>
    <row r="82" spans="1:14" s="6" customFormat="1" outlineLevel="3" x14ac:dyDescent="0.25">
      <c r="A82" s="21"/>
      <c r="B82" s="4" t="s">
        <v>91</v>
      </c>
      <c r="C82" s="5"/>
      <c r="D82" s="82"/>
      <c r="E82" s="5" t="s">
        <v>5</v>
      </c>
      <c r="F82" s="30">
        <v>1</v>
      </c>
      <c r="G82" s="30">
        <v>1</v>
      </c>
      <c r="H82" s="30">
        <v>1</v>
      </c>
      <c r="I82" s="30">
        <v>1</v>
      </c>
      <c r="J82" s="40">
        <f t="shared" si="14"/>
        <v>4</v>
      </c>
      <c r="K82" s="41">
        <f>материал!K75</f>
        <v>0</v>
      </c>
      <c r="L82" s="32">
        <f t="shared" ref="L82" si="15">K82*J82</f>
        <v>0</v>
      </c>
      <c r="M82" s="83"/>
      <c r="N82" s="80"/>
    </row>
    <row r="83" spans="1:14" s="6" customFormat="1" outlineLevel="3" x14ac:dyDescent="0.25">
      <c r="A83" s="21"/>
      <c r="B83" s="4" t="s">
        <v>92</v>
      </c>
      <c r="C83" s="5"/>
      <c r="D83" s="82"/>
      <c r="E83" s="5" t="s">
        <v>5</v>
      </c>
      <c r="F83" s="30">
        <v>1</v>
      </c>
      <c r="G83" s="30">
        <v>1</v>
      </c>
      <c r="H83" s="30">
        <v>1</v>
      </c>
      <c r="I83" s="30">
        <v>1</v>
      </c>
      <c r="J83" s="40">
        <f t="shared" si="14"/>
        <v>4</v>
      </c>
      <c r="K83" s="41">
        <f>материал!K76</f>
        <v>0</v>
      </c>
      <c r="L83" s="32">
        <f t="shared" ref="L83:L87" si="16">K83*J83</f>
        <v>0</v>
      </c>
      <c r="M83" s="83"/>
      <c r="N83" s="80"/>
    </row>
    <row r="84" spans="1:14" s="6" customFormat="1" outlineLevel="3" x14ac:dyDescent="0.25">
      <c r="A84" s="21"/>
      <c r="B84" s="4" t="s">
        <v>93</v>
      </c>
      <c r="C84" s="5"/>
      <c r="D84" s="82"/>
      <c r="E84" s="5" t="s">
        <v>4</v>
      </c>
      <c r="F84" s="30">
        <v>494.53</v>
      </c>
      <c r="G84" s="30">
        <v>487.5</v>
      </c>
      <c r="H84" s="30">
        <v>288.75</v>
      </c>
      <c r="I84" s="30">
        <v>290.39999999999998</v>
      </c>
      <c r="J84" s="40">
        <f t="shared" si="14"/>
        <v>1561.18</v>
      </c>
      <c r="K84" s="41">
        <f>материал!K77</f>
        <v>0</v>
      </c>
      <c r="L84" s="32">
        <f t="shared" si="16"/>
        <v>0</v>
      </c>
      <c r="M84" s="83"/>
      <c r="N84" s="80"/>
    </row>
    <row r="85" spans="1:14" s="42" customFormat="1" ht="78.75" outlineLevel="3" x14ac:dyDescent="0.25">
      <c r="A85" s="21"/>
      <c r="B85" s="8" t="s">
        <v>53</v>
      </c>
      <c r="C85" s="9"/>
      <c r="D85" s="82" t="s">
        <v>145</v>
      </c>
      <c r="E85" s="9" t="s">
        <v>5</v>
      </c>
      <c r="F85" s="43">
        <v>22</v>
      </c>
      <c r="G85" s="43">
        <v>18</v>
      </c>
      <c r="H85" s="43">
        <v>0</v>
      </c>
      <c r="I85" s="43">
        <v>18</v>
      </c>
      <c r="J85" s="40">
        <f t="shared" si="14"/>
        <v>58</v>
      </c>
      <c r="K85" s="41">
        <f>материал!K78</f>
        <v>0</v>
      </c>
      <c r="L85" s="41">
        <f t="shared" si="16"/>
        <v>0</v>
      </c>
      <c r="M85" s="85"/>
      <c r="N85" s="7"/>
    </row>
    <row r="86" spans="1:14" s="42" customFormat="1" ht="78.75" outlineLevel="3" x14ac:dyDescent="0.25">
      <c r="A86" s="21"/>
      <c r="B86" s="8" t="s">
        <v>54</v>
      </c>
      <c r="C86" s="9"/>
      <c r="D86" s="82" t="s">
        <v>146</v>
      </c>
      <c r="E86" s="9" t="s">
        <v>5</v>
      </c>
      <c r="F86" s="43">
        <v>1</v>
      </c>
      <c r="G86" s="43">
        <v>1</v>
      </c>
      <c r="H86" s="43">
        <v>46</v>
      </c>
      <c r="I86" s="43">
        <v>0</v>
      </c>
      <c r="J86" s="40">
        <f t="shared" si="14"/>
        <v>48</v>
      </c>
      <c r="K86" s="41">
        <f>материал!K79</f>
        <v>0</v>
      </c>
      <c r="L86" s="41">
        <f t="shared" si="16"/>
        <v>0</v>
      </c>
      <c r="M86" s="85"/>
      <c r="N86" s="7"/>
    </row>
    <row r="87" spans="1:14" s="42" customFormat="1" ht="47.25" outlineLevel="3" x14ac:dyDescent="0.25">
      <c r="A87" s="21"/>
      <c r="B87" s="8" t="s">
        <v>55</v>
      </c>
      <c r="C87" s="9"/>
      <c r="D87" s="82" t="s">
        <v>147</v>
      </c>
      <c r="E87" s="9" t="s">
        <v>5</v>
      </c>
      <c r="F87" s="43">
        <v>155</v>
      </c>
      <c r="G87" s="43">
        <v>147</v>
      </c>
      <c r="H87" s="43">
        <v>138</v>
      </c>
      <c r="I87" s="43">
        <v>90</v>
      </c>
      <c r="J87" s="40">
        <f t="shared" si="14"/>
        <v>530</v>
      </c>
      <c r="K87" s="41">
        <f>материал!K80</f>
        <v>0</v>
      </c>
      <c r="L87" s="41">
        <f t="shared" si="16"/>
        <v>0</v>
      </c>
      <c r="M87" s="46"/>
      <c r="N87" s="7"/>
    </row>
    <row r="88" spans="1:14" s="42" customFormat="1" ht="47.25" outlineLevel="3" x14ac:dyDescent="0.25">
      <c r="A88" s="21"/>
      <c r="B88" s="8" t="s">
        <v>148</v>
      </c>
      <c r="C88" s="9"/>
      <c r="D88" s="82"/>
      <c r="E88" s="9" t="s">
        <v>5</v>
      </c>
      <c r="F88" s="43">
        <v>465</v>
      </c>
      <c r="G88" s="43">
        <v>441</v>
      </c>
      <c r="H88" s="43">
        <v>414</v>
      </c>
      <c r="I88" s="43">
        <v>270</v>
      </c>
      <c r="J88" s="40">
        <f t="shared" si="14"/>
        <v>1590</v>
      </c>
      <c r="K88" s="41">
        <f>материал!K81</f>
        <v>0</v>
      </c>
      <c r="L88" s="41">
        <f t="shared" ref="L88" si="17">K88*J88</f>
        <v>0</v>
      </c>
      <c r="M88" s="46"/>
      <c r="N88" s="7"/>
    </row>
    <row r="89" spans="1:14" s="42" customFormat="1" ht="31.5" outlineLevel="3" x14ac:dyDescent="0.25">
      <c r="A89" s="21"/>
      <c r="B89" s="8" t="s">
        <v>94</v>
      </c>
      <c r="C89" s="9"/>
      <c r="D89" s="82"/>
      <c r="E89" s="9" t="s">
        <v>5</v>
      </c>
      <c r="F89" s="43">
        <v>0</v>
      </c>
      <c r="G89" s="43">
        <v>0</v>
      </c>
      <c r="H89" s="43">
        <v>1</v>
      </c>
      <c r="I89" s="43">
        <v>0</v>
      </c>
      <c r="J89" s="40">
        <f t="shared" si="14"/>
        <v>1</v>
      </c>
      <c r="K89" s="41">
        <f>материал!K82</f>
        <v>0</v>
      </c>
      <c r="L89" s="41">
        <f t="shared" ref="L89" si="18">K89*J89</f>
        <v>0</v>
      </c>
      <c r="M89" s="46"/>
      <c r="N89" s="7"/>
    </row>
    <row r="90" spans="1:14" s="6" customFormat="1" ht="31.5" outlineLevel="3" x14ac:dyDescent="0.25">
      <c r="A90" s="21"/>
      <c r="B90" s="4" t="s">
        <v>82</v>
      </c>
      <c r="C90" s="5"/>
      <c r="D90" s="82"/>
      <c r="E90" s="5" t="s">
        <v>5</v>
      </c>
      <c r="F90" s="30">
        <v>0</v>
      </c>
      <c r="G90" s="30">
        <v>0</v>
      </c>
      <c r="H90" s="30">
        <v>2</v>
      </c>
      <c r="I90" s="30">
        <v>0</v>
      </c>
      <c r="J90" s="40">
        <f t="shared" si="14"/>
        <v>2</v>
      </c>
      <c r="K90" s="41">
        <f>материал!K83</f>
        <v>0</v>
      </c>
      <c r="L90" s="32">
        <f t="shared" ref="L90" si="19">K90*J90</f>
        <v>0</v>
      </c>
      <c r="M90" s="104"/>
      <c r="N90" s="80"/>
    </row>
    <row r="91" spans="1:14" s="42" customFormat="1" outlineLevel="3" x14ac:dyDescent="0.25">
      <c r="A91" s="21"/>
      <c r="B91" s="106" t="s">
        <v>112</v>
      </c>
      <c r="C91" s="9"/>
      <c r="D91" s="82"/>
      <c r="E91" s="9"/>
      <c r="F91" s="43"/>
      <c r="G91" s="43"/>
      <c r="H91" s="43"/>
      <c r="I91" s="43"/>
      <c r="J91" s="40"/>
      <c r="K91" s="41">
        <f>материал!K84</f>
        <v>0</v>
      </c>
      <c r="L91" s="40">
        <f>SUM(L92:L99)</f>
        <v>0</v>
      </c>
      <c r="M91" s="104"/>
      <c r="N91" s="7"/>
    </row>
    <row r="92" spans="1:14" s="42" customFormat="1" outlineLevel="3" x14ac:dyDescent="0.25">
      <c r="A92" s="21"/>
      <c r="B92" s="93" t="s">
        <v>124</v>
      </c>
      <c r="C92" s="9"/>
      <c r="D92" s="82"/>
      <c r="E92" s="9" t="s">
        <v>5</v>
      </c>
      <c r="F92" s="43">
        <v>1</v>
      </c>
      <c r="G92" s="43">
        <v>1</v>
      </c>
      <c r="H92" s="43">
        <v>1</v>
      </c>
      <c r="I92" s="43">
        <v>1</v>
      </c>
      <c r="J92" s="40">
        <f t="shared" si="14"/>
        <v>4</v>
      </c>
      <c r="K92" s="41">
        <f>материал!K85</f>
        <v>0</v>
      </c>
      <c r="L92" s="41">
        <f t="shared" ref="L92:L99" si="20">K92*J92</f>
        <v>0</v>
      </c>
      <c r="M92" s="104"/>
      <c r="N92" s="7"/>
    </row>
    <row r="93" spans="1:14" s="42" customFormat="1" outlineLevel="3" x14ac:dyDescent="0.25">
      <c r="A93" s="21"/>
      <c r="B93" s="93" t="s">
        <v>125</v>
      </c>
      <c r="C93" s="9"/>
      <c r="D93" s="82"/>
      <c r="E93" s="9" t="s">
        <v>5</v>
      </c>
      <c r="F93" s="43">
        <v>1</v>
      </c>
      <c r="G93" s="43">
        <v>1</v>
      </c>
      <c r="H93" s="43">
        <v>1</v>
      </c>
      <c r="I93" s="43">
        <v>1</v>
      </c>
      <c r="J93" s="40">
        <f t="shared" si="14"/>
        <v>4</v>
      </c>
      <c r="K93" s="41">
        <f>материал!K86</f>
        <v>0</v>
      </c>
      <c r="L93" s="41">
        <f t="shared" si="20"/>
        <v>0</v>
      </c>
      <c r="M93" s="104"/>
      <c r="N93" s="7"/>
    </row>
    <row r="94" spans="1:14" s="42" customFormat="1" ht="31.5" outlineLevel="3" x14ac:dyDescent="0.25">
      <c r="A94" s="21"/>
      <c r="B94" s="93" t="s">
        <v>64</v>
      </c>
      <c r="C94" s="9"/>
      <c r="D94" s="82"/>
      <c r="E94" s="9" t="s">
        <v>5</v>
      </c>
      <c r="F94" s="43">
        <v>2.4</v>
      </c>
      <c r="G94" s="43">
        <v>2.4</v>
      </c>
      <c r="H94" s="43">
        <v>2.4</v>
      </c>
      <c r="I94" s="43">
        <v>2.4</v>
      </c>
      <c r="J94" s="40">
        <f t="shared" si="14"/>
        <v>9.6</v>
      </c>
      <c r="K94" s="41">
        <f>материал!K87</f>
        <v>0</v>
      </c>
      <c r="L94" s="41">
        <f t="shared" si="20"/>
        <v>0</v>
      </c>
      <c r="M94" s="104"/>
      <c r="N94" s="7"/>
    </row>
    <row r="95" spans="1:14" s="42" customFormat="1" outlineLevel="3" x14ac:dyDescent="0.25">
      <c r="A95" s="21"/>
      <c r="B95" s="93" t="s">
        <v>65</v>
      </c>
      <c r="C95" s="9"/>
      <c r="D95" s="82"/>
      <c r="E95" s="9" t="s">
        <v>5</v>
      </c>
      <c r="F95" s="43">
        <v>16</v>
      </c>
      <c r="G95" s="43">
        <v>16</v>
      </c>
      <c r="H95" s="43">
        <v>16</v>
      </c>
      <c r="I95" s="43">
        <v>16</v>
      </c>
      <c r="J95" s="40">
        <f t="shared" si="14"/>
        <v>64</v>
      </c>
      <c r="K95" s="41">
        <f>материал!K88</f>
        <v>0</v>
      </c>
      <c r="L95" s="41">
        <f t="shared" si="20"/>
        <v>0</v>
      </c>
      <c r="M95" s="104"/>
      <c r="N95" s="7"/>
    </row>
    <row r="96" spans="1:14" s="42" customFormat="1" ht="31.5" outlineLevel="3" x14ac:dyDescent="0.25">
      <c r="A96" s="21"/>
      <c r="B96" s="93" t="s">
        <v>66</v>
      </c>
      <c r="C96" s="9"/>
      <c r="D96" s="82"/>
      <c r="E96" s="9" t="s">
        <v>5</v>
      </c>
      <c r="F96" s="43">
        <v>2</v>
      </c>
      <c r="G96" s="43">
        <v>2</v>
      </c>
      <c r="H96" s="43">
        <v>2</v>
      </c>
      <c r="I96" s="43">
        <v>2</v>
      </c>
      <c r="J96" s="40">
        <f t="shared" si="14"/>
        <v>8</v>
      </c>
      <c r="K96" s="41">
        <f>материал!K89</f>
        <v>0</v>
      </c>
      <c r="L96" s="41">
        <f t="shared" si="20"/>
        <v>0</v>
      </c>
      <c r="M96" s="104"/>
      <c r="N96" s="7"/>
    </row>
    <row r="97" spans="1:14" s="42" customFormat="1" outlineLevel="3" x14ac:dyDescent="0.25">
      <c r="A97" s="21"/>
      <c r="B97" s="93" t="s">
        <v>126</v>
      </c>
      <c r="C97" s="80"/>
      <c r="D97" s="23"/>
      <c r="E97" s="7" t="s">
        <v>5</v>
      </c>
      <c r="F97" s="32">
        <v>341</v>
      </c>
      <c r="G97" s="32">
        <v>321</v>
      </c>
      <c r="H97" s="32">
        <v>330</v>
      </c>
      <c r="I97" s="32">
        <v>206</v>
      </c>
      <c r="J97" s="40">
        <f t="shared" si="14"/>
        <v>1198</v>
      </c>
      <c r="K97" s="41">
        <f>материал!K90</f>
        <v>0</v>
      </c>
      <c r="L97" s="41">
        <f t="shared" si="20"/>
        <v>0</v>
      </c>
      <c r="M97" s="104"/>
      <c r="N97" s="7"/>
    </row>
    <row r="98" spans="1:14" s="42" customFormat="1" outlineLevel="3" x14ac:dyDescent="0.25">
      <c r="A98" s="21"/>
      <c r="B98" s="93" t="s">
        <v>127</v>
      </c>
      <c r="C98" s="80"/>
      <c r="D98" s="23"/>
      <c r="E98" s="7" t="s">
        <v>5</v>
      </c>
      <c r="F98" s="32">
        <v>8</v>
      </c>
      <c r="G98" s="32">
        <v>8</v>
      </c>
      <c r="H98" s="32">
        <v>8</v>
      </c>
      <c r="I98" s="32">
        <v>8</v>
      </c>
      <c r="J98" s="40">
        <f t="shared" si="14"/>
        <v>32</v>
      </c>
      <c r="K98" s="41">
        <f>материал!K91</f>
        <v>0</v>
      </c>
      <c r="L98" s="41">
        <f t="shared" si="20"/>
        <v>0</v>
      </c>
      <c r="M98" s="104"/>
      <c r="N98" s="7"/>
    </row>
    <row r="99" spans="1:14" s="42" customFormat="1" ht="31.5" outlineLevel="3" x14ac:dyDescent="0.25">
      <c r="A99" s="21"/>
      <c r="B99" s="93" t="s">
        <v>128</v>
      </c>
      <c r="C99" s="80"/>
      <c r="D99" s="23"/>
      <c r="E99" s="7" t="s">
        <v>5</v>
      </c>
      <c r="F99" s="32">
        <v>8</v>
      </c>
      <c r="G99" s="32">
        <v>8</v>
      </c>
      <c r="H99" s="32">
        <v>8</v>
      </c>
      <c r="I99" s="32">
        <v>8</v>
      </c>
      <c r="J99" s="40">
        <f t="shared" si="14"/>
        <v>32</v>
      </c>
      <c r="K99" s="41">
        <f>материал!K92</f>
        <v>0</v>
      </c>
      <c r="L99" s="41">
        <f t="shared" si="20"/>
        <v>0</v>
      </c>
      <c r="M99" s="104"/>
      <c r="N99" s="7"/>
    </row>
    <row r="100" spans="1:14" outlineLevel="1" x14ac:dyDescent="0.25">
      <c r="A100" s="60" t="s">
        <v>23</v>
      </c>
      <c r="B100" s="61" t="s">
        <v>19</v>
      </c>
      <c r="C100" s="62"/>
      <c r="D100" s="62"/>
      <c r="E100" s="62"/>
      <c r="F100" s="63"/>
      <c r="G100" s="63"/>
      <c r="H100" s="63"/>
      <c r="I100" s="63"/>
      <c r="J100" s="63"/>
      <c r="K100" s="63"/>
      <c r="L100" s="63"/>
      <c r="M100" s="64"/>
      <c r="N100" s="64"/>
    </row>
    <row r="101" spans="1:14" outlineLevel="2" x14ac:dyDescent="0.25">
      <c r="A101" s="16" t="s">
        <v>25</v>
      </c>
      <c r="B101" s="13" t="s">
        <v>19</v>
      </c>
      <c r="C101" s="65"/>
      <c r="D101" s="65"/>
      <c r="E101" s="65"/>
      <c r="F101" s="66"/>
      <c r="G101" s="66"/>
      <c r="H101" s="66"/>
      <c r="I101" s="66"/>
      <c r="J101" s="66"/>
      <c r="K101" s="66"/>
      <c r="L101" s="66">
        <f>L102+L105</f>
        <v>0</v>
      </c>
      <c r="M101" s="67"/>
      <c r="N101" s="67"/>
    </row>
    <row r="102" spans="1:14" outlineLevel="3" x14ac:dyDescent="0.25">
      <c r="A102" s="17"/>
      <c r="B102" s="56" t="s">
        <v>13</v>
      </c>
      <c r="C102" s="68"/>
      <c r="D102" s="68"/>
      <c r="E102" s="68"/>
      <c r="F102" s="69"/>
      <c r="G102" s="69"/>
      <c r="H102" s="69"/>
      <c r="I102" s="69"/>
      <c r="J102" s="58"/>
      <c r="K102" s="58"/>
      <c r="L102" s="58">
        <f>SUM(L103:L104)</f>
        <v>0</v>
      </c>
      <c r="M102" s="59"/>
      <c r="N102" s="59"/>
    </row>
    <row r="103" spans="1:14" outlineLevel="3" x14ac:dyDescent="0.25">
      <c r="A103" s="17"/>
      <c r="B103" s="70" t="s">
        <v>57</v>
      </c>
      <c r="C103" s="71"/>
      <c r="D103" s="71"/>
      <c r="E103" s="71" t="s">
        <v>3</v>
      </c>
      <c r="F103" s="72">
        <f>SUM(F106:F107)</f>
        <v>1068.5999999999999</v>
      </c>
      <c r="G103" s="72">
        <f t="shared" ref="G103:I103" si="21">SUM(G106:G107)</f>
        <v>1229.8</v>
      </c>
      <c r="H103" s="72">
        <f t="shared" si="21"/>
        <v>3099.6</v>
      </c>
      <c r="I103" s="72">
        <f t="shared" si="21"/>
        <v>760.8</v>
      </c>
      <c r="J103" s="58">
        <f>SUM(F103:I103)</f>
        <v>6158.8</v>
      </c>
      <c r="K103" s="73">
        <f>работа!K26</f>
        <v>0</v>
      </c>
      <c r="L103" s="29">
        <f>K103*J103</f>
        <v>0</v>
      </c>
      <c r="M103" s="59"/>
      <c r="N103" s="59"/>
    </row>
    <row r="104" spans="1:14" outlineLevel="3" x14ac:dyDescent="0.25">
      <c r="A104" s="17"/>
      <c r="B104" s="70" t="s">
        <v>58</v>
      </c>
      <c r="C104" s="71"/>
      <c r="D104" s="71"/>
      <c r="E104" s="71" t="s">
        <v>3</v>
      </c>
      <c r="F104" s="72">
        <f>SUM(F108:F110)</f>
        <v>179.6</v>
      </c>
      <c r="G104" s="72">
        <f t="shared" ref="G104:I104" si="22">SUM(G108:G110)</f>
        <v>196.8</v>
      </c>
      <c r="H104" s="72">
        <f t="shared" si="22"/>
        <v>415.6</v>
      </c>
      <c r="I104" s="72">
        <f t="shared" si="22"/>
        <v>154.80000000000001</v>
      </c>
      <c r="J104" s="58">
        <f>SUM(F104:I104)</f>
        <v>946.8</v>
      </c>
      <c r="K104" s="73">
        <f>работа!K27</f>
        <v>0</v>
      </c>
      <c r="L104" s="29">
        <f t="shared" ref="L104" si="23">K104*J104</f>
        <v>0</v>
      </c>
      <c r="M104" s="59"/>
      <c r="N104" s="59"/>
    </row>
    <row r="105" spans="1:14" s="6" customFormat="1" outlineLevel="3" x14ac:dyDescent="0.25">
      <c r="A105" s="19"/>
      <c r="B105" s="74" t="s">
        <v>14</v>
      </c>
      <c r="C105" s="75"/>
      <c r="D105" s="75"/>
      <c r="E105" s="75"/>
      <c r="F105" s="76"/>
      <c r="G105" s="76"/>
      <c r="H105" s="76"/>
      <c r="I105" s="76"/>
      <c r="J105" s="77"/>
      <c r="K105" s="77"/>
      <c r="L105" s="77">
        <f>SUM(L106:L111)</f>
        <v>0</v>
      </c>
      <c r="M105" s="78"/>
      <c r="N105" s="78"/>
    </row>
    <row r="106" spans="1:14" s="6" customFormat="1" ht="63" outlineLevel="3" x14ac:dyDescent="0.25">
      <c r="A106" s="21"/>
      <c r="B106" s="4" t="s">
        <v>29</v>
      </c>
      <c r="C106" s="5"/>
      <c r="D106" s="82" t="s">
        <v>100</v>
      </c>
      <c r="E106" s="5" t="s">
        <v>4</v>
      </c>
      <c r="F106" s="86">
        <v>966</v>
      </c>
      <c r="G106" s="30">
        <v>1121</v>
      </c>
      <c r="H106" s="30">
        <v>2852</v>
      </c>
      <c r="I106" s="30">
        <v>675</v>
      </c>
      <c r="J106" s="40">
        <f t="shared" ref="J106:J117" si="24">SUM(F106:I106)</f>
        <v>5614</v>
      </c>
      <c r="K106" s="32">
        <f>материал!K95</f>
        <v>0</v>
      </c>
      <c r="L106" s="32">
        <f>K106*J106</f>
        <v>0</v>
      </c>
      <c r="M106" s="107"/>
      <c r="N106" s="23"/>
    </row>
    <row r="107" spans="1:14" s="42" customFormat="1" ht="78.75" outlineLevel="3" x14ac:dyDescent="0.25">
      <c r="A107" s="21"/>
      <c r="B107" s="8" t="s">
        <v>32</v>
      </c>
      <c r="C107" s="9"/>
      <c r="D107" s="82" t="s">
        <v>98</v>
      </c>
      <c r="E107" s="9" t="s">
        <v>4</v>
      </c>
      <c r="F107" s="30">
        <v>102.6</v>
      </c>
      <c r="G107" s="30">
        <v>108.8</v>
      </c>
      <c r="H107" s="30">
        <v>247.6</v>
      </c>
      <c r="I107" s="30">
        <v>85.8</v>
      </c>
      <c r="J107" s="40">
        <f t="shared" si="24"/>
        <v>544.79999999999995</v>
      </c>
      <c r="K107" s="32">
        <f>материал!K96</f>
        <v>0</v>
      </c>
      <c r="L107" s="41">
        <f>K107*J107</f>
        <v>0</v>
      </c>
      <c r="M107" s="85"/>
      <c r="N107" s="11"/>
    </row>
    <row r="108" spans="1:14" s="42" customFormat="1" ht="63" outlineLevel="3" x14ac:dyDescent="0.25">
      <c r="A108" s="21"/>
      <c r="B108" s="8" t="s">
        <v>30</v>
      </c>
      <c r="C108" s="9"/>
      <c r="D108" s="82" t="s">
        <v>102</v>
      </c>
      <c r="E108" s="9" t="s">
        <v>4</v>
      </c>
      <c r="F108" s="86">
        <v>72</v>
      </c>
      <c r="G108" s="30">
        <v>60</v>
      </c>
      <c r="H108" s="30">
        <v>144</v>
      </c>
      <c r="I108" s="30">
        <v>57</v>
      </c>
      <c r="J108" s="40">
        <f t="shared" si="24"/>
        <v>333</v>
      </c>
      <c r="K108" s="32">
        <f>материал!K97</f>
        <v>0</v>
      </c>
      <c r="L108" s="41">
        <f>K108*J108</f>
        <v>0</v>
      </c>
      <c r="M108" s="94"/>
      <c r="N108" s="7"/>
    </row>
    <row r="109" spans="1:14" s="42" customFormat="1" ht="47.25" outlineLevel="3" x14ac:dyDescent="0.25">
      <c r="A109" s="21"/>
      <c r="B109" s="8" t="s">
        <v>31</v>
      </c>
      <c r="C109" s="9"/>
      <c r="D109" s="82" t="s">
        <v>108</v>
      </c>
      <c r="E109" s="9" t="s">
        <v>4</v>
      </c>
      <c r="F109" s="30">
        <v>102.6</v>
      </c>
      <c r="G109" s="30">
        <v>108.8</v>
      </c>
      <c r="H109" s="30">
        <v>247.6</v>
      </c>
      <c r="I109" s="30">
        <v>85.8</v>
      </c>
      <c r="J109" s="40">
        <f t="shared" si="24"/>
        <v>544.79999999999995</v>
      </c>
      <c r="K109" s="32">
        <f>материал!K98</f>
        <v>0</v>
      </c>
      <c r="L109" s="41">
        <f>K109*J109</f>
        <v>0</v>
      </c>
      <c r="M109" s="94"/>
      <c r="N109" s="7"/>
    </row>
    <row r="110" spans="1:14" s="42" customFormat="1" ht="47.25" outlineLevel="3" x14ac:dyDescent="0.25">
      <c r="A110" s="21"/>
      <c r="B110" s="8" t="s">
        <v>51</v>
      </c>
      <c r="C110" s="9"/>
      <c r="D110" s="82" t="s">
        <v>107</v>
      </c>
      <c r="E110" s="9" t="s">
        <v>4</v>
      </c>
      <c r="F110" s="86">
        <v>5</v>
      </c>
      <c r="G110" s="86">
        <v>28</v>
      </c>
      <c r="H110" s="86">
        <v>24</v>
      </c>
      <c r="I110" s="86">
        <v>12</v>
      </c>
      <c r="J110" s="40">
        <f t="shared" si="24"/>
        <v>69</v>
      </c>
      <c r="K110" s="32">
        <f>материал!K99</f>
        <v>0</v>
      </c>
      <c r="L110" s="41">
        <f>K110*J110</f>
        <v>0</v>
      </c>
      <c r="M110" s="94"/>
      <c r="N110" s="7"/>
    </row>
    <row r="111" spans="1:14" s="42" customFormat="1" outlineLevel="3" x14ac:dyDescent="0.25">
      <c r="A111" s="21"/>
      <c r="B111" s="106" t="s">
        <v>112</v>
      </c>
      <c r="C111" s="9"/>
      <c r="D111" s="82"/>
      <c r="E111" s="9"/>
      <c r="F111" s="43"/>
      <c r="G111" s="43"/>
      <c r="H111" s="43"/>
      <c r="I111" s="43"/>
      <c r="J111" s="40"/>
      <c r="K111" s="32">
        <f>материал!K100</f>
        <v>0</v>
      </c>
      <c r="L111" s="40">
        <f>SUM(L112:L117)</f>
        <v>0</v>
      </c>
      <c r="M111" s="104"/>
      <c r="N111" s="7"/>
    </row>
    <row r="112" spans="1:14" s="42" customFormat="1" outlineLevel="3" x14ac:dyDescent="0.25">
      <c r="A112" s="21"/>
      <c r="B112" s="93" t="s">
        <v>115</v>
      </c>
      <c r="C112" s="9"/>
      <c r="D112" s="82"/>
      <c r="E112" s="9" t="s">
        <v>5</v>
      </c>
      <c r="F112" s="43">
        <v>205.2</v>
      </c>
      <c r="G112" s="43">
        <v>217.6</v>
      </c>
      <c r="H112" s="43">
        <v>495.2</v>
      </c>
      <c r="I112" s="43">
        <v>171.6</v>
      </c>
      <c r="J112" s="40">
        <f t="shared" si="24"/>
        <v>1089.5999999999999</v>
      </c>
      <c r="K112" s="32">
        <f>материал!K101</f>
        <v>0</v>
      </c>
      <c r="L112" s="41">
        <f t="shared" ref="L112:L117" si="25">K112*J112</f>
        <v>0</v>
      </c>
      <c r="M112" s="104"/>
      <c r="N112" s="7"/>
    </row>
    <row r="113" spans="1:14" s="42" customFormat="1" ht="31.5" outlineLevel="3" x14ac:dyDescent="0.25">
      <c r="A113" s="21"/>
      <c r="B113" s="93" t="s">
        <v>114</v>
      </c>
      <c r="C113" s="9"/>
      <c r="D113" s="82"/>
      <c r="E113" s="9" t="s">
        <v>5</v>
      </c>
      <c r="F113" s="43">
        <v>24</v>
      </c>
      <c r="G113" s="43">
        <v>20</v>
      </c>
      <c r="H113" s="43">
        <v>48</v>
      </c>
      <c r="I113" s="43">
        <v>19</v>
      </c>
      <c r="J113" s="40">
        <f t="shared" si="24"/>
        <v>111</v>
      </c>
      <c r="K113" s="32">
        <f>материал!K102</f>
        <v>0</v>
      </c>
      <c r="L113" s="41">
        <f t="shared" si="25"/>
        <v>0</v>
      </c>
      <c r="M113" s="104"/>
      <c r="N113" s="7"/>
    </row>
    <row r="114" spans="1:14" s="42" customFormat="1" ht="31.5" outlineLevel="3" x14ac:dyDescent="0.25">
      <c r="A114" s="21"/>
      <c r="B114" s="93" t="s">
        <v>116</v>
      </c>
      <c r="C114" s="9"/>
      <c r="D114" s="82"/>
      <c r="E114" s="9" t="s">
        <v>5</v>
      </c>
      <c r="F114" s="43">
        <v>24</v>
      </c>
      <c r="G114" s="43">
        <v>20</v>
      </c>
      <c r="H114" s="43">
        <v>48</v>
      </c>
      <c r="I114" s="43">
        <v>19</v>
      </c>
      <c r="J114" s="40">
        <f t="shared" si="24"/>
        <v>111</v>
      </c>
      <c r="K114" s="32">
        <f>материал!K103</f>
        <v>0</v>
      </c>
      <c r="L114" s="41">
        <f t="shared" si="25"/>
        <v>0</v>
      </c>
      <c r="M114" s="104"/>
      <c r="N114" s="7"/>
    </row>
    <row r="115" spans="1:14" s="42" customFormat="1" ht="31.5" outlineLevel="3" x14ac:dyDescent="0.25">
      <c r="A115" s="21"/>
      <c r="B115" s="93" t="s">
        <v>95</v>
      </c>
      <c r="C115" s="9"/>
      <c r="D115" s="82"/>
      <c r="E115" s="9" t="s">
        <v>5</v>
      </c>
      <c r="F115" s="43">
        <v>154</v>
      </c>
      <c r="G115" s="43">
        <v>176</v>
      </c>
      <c r="H115" s="43">
        <v>336</v>
      </c>
      <c r="I115" s="43">
        <v>138</v>
      </c>
      <c r="J115" s="40">
        <f t="shared" si="24"/>
        <v>804</v>
      </c>
      <c r="K115" s="32">
        <f>материал!K104</f>
        <v>0</v>
      </c>
      <c r="L115" s="41">
        <f t="shared" si="25"/>
        <v>0</v>
      </c>
      <c r="M115" s="104"/>
      <c r="N115" s="7"/>
    </row>
    <row r="116" spans="1:14" s="42" customFormat="1" outlineLevel="3" x14ac:dyDescent="0.25">
      <c r="A116" s="21"/>
      <c r="B116" s="93" t="s">
        <v>119</v>
      </c>
      <c r="C116" s="9"/>
      <c r="D116" s="82"/>
      <c r="E116" s="9" t="s">
        <v>5</v>
      </c>
      <c r="F116" s="43">
        <v>72</v>
      </c>
      <c r="G116" s="43">
        <v>60</v>
      </c>
      <c r="H116" s="43">
        <v>144</v>
      </c>
      <c r="I116" s="43">
        <v>57</v>
      </c>
      <c r="J116" s="40">
        <f t="shared" si="24"/>
        <v>333</v>
      </c>
      <c r="K116" s="32">
        <f>материал!K105</f>
        <v>0</v>
      </c>
      <c r="L116" s="41">
        <f t="shared" si="25"/>
        <v>0</v>
      </c>
      <c r="M116" s="104"/>
      <c r="N116" s="7"/>
    </row>
    <row r="117" spans="1:14" s="42" customFormat="1" outlineLevel="3" x14ac:dyDescent="0.25">
      <c r="A117" s="21"/>
      <c r="B117" s="93" t="s">
        <v>117</v>
      </c>
      <c r="C117" s="80"/>
      <c r="D117" s="23"/>
      <c r="E117" s="7" t="s">
        <v>5</v>
      </c>
      <c r="F117" s="32">
        <v>701.2</v>
      </c>
      <c r="G117" s="32">
        <v>725.6</v>
      </c>
      <c r="H117" s="32">
        <v>1543.2</v>
      </c>
      <c r="I117" s="32">
        <v>595.6</v>
      </c>
      <c r="J117" s="40">
        <f t="shared" si="24"/>
        <v>3565.6</v>
      </c>
      <c r="K117" s="32">
        <f>материал!K106</f>
        <v>0</v>
      </c>
      <c r="L117" s="41">
        <f t="shared" si="25"/>
        <v>0</v>
      </c>
      <c r="M117" s="104"/>
      <c r="N117" s="7"/>
    </row>
    <row r="118" spans="1:14" ht="21.75" customHeight="1" outlineLevel="1" x14ac:dyDescent="0.25">
      <c r="A118" s="60" t="s">
        <v>35</v>
      </c>
      <c r="B118" s="61" t="s">
        <v>7</v>
      </c>
      <c r="C118" s="62"/>
      <c r="D118" s="62"/>
      <c r="E118" s="62"/>
      <c r="F118" s="63"/>
      <c r="G118" s="63"/>
      <c r="H118" s="63"/>
      <c r="I118" s="63"/>
      <c r="J118" s="63"/>
      <c r="K118" s="63"/>
      <c r="L118" s="63"/>
      <c r="M118" s="64"/>
      <c r="N118" s="64"/>
    </row>
    <row r="119" spans="1:14" ht="21.75" customHeight="1" outlineLevel="2" x14ac:dyDescent="0.25">
      <c r="A119" s="16" t="s">
        <v>36</v>
      </c>
      <c r="B119" s="13" t="s">
        <v>7</v>
      </c>
      <c r="C119" s="65"/>
      <c r="D119" s="65"/>
      <c r="E119" s="65"/>
      <c r="F119" s="66"/>
      <c r="G119" s="66"/>
      <c r="H119" s="66"/>
      <c r="I119" s="66"/>
      <c r="J119" s="66"/>
      <c r="K119" s="66"/>
      <c r="L119" s="66">
        <f>L120+L122</f>
        <v>0</v>
      </c>
      <c r="M119" s="67"/>
      <c r="N119" s="67"/>
    </row>
    <row r="120" spans="1:14" ht="21.75" customHeight="1" outlineLevel="3" x14ac:dyDescent="0.25">
      <c r="A120" s="17"/>
      <c r="B120" s="56" t="s">
        <v>13</v>
      </c>
      <c r="C120" s="68"/>
      <c r="D120" s="68"/>
      <c r="E120" s="68"/>
      <c r="F120" s="69"/>
      <c r="G120" s="69"/>
      <c r="H120" s="69"/>
      <c r="I120" s="69"/>
      <c r="J120" s="58"/>
      <c r="K120" s="58"/>
      <c r="L120" s="58">
        <f>SUM(L121:L121)</f>
        <v>0</v>
      </c>
      <c r="M120" s="59"/>
      <c r="N120" s="59"/>
    </row>
    <row r="121" spans="1:14" ht="21.75" customHeight="1" outlineLevel="3" x14ac:dyDescent="0.25">
      <c r="A121" s="17"/>
      <c r="B121" s="70" t="s">
        <v>56</v>
      </c>
      <c r="C121" s="71"/>
      <c r="D121" s="71"/>
      <c r="E121" s="71" t="s">
        <v>6</v>
      </c>
      <c r="F121" s="72">
        <v>1</v>
      </c>
      <c r="G121" s="72">
        <v>1</v>
      </c>
      <c r="H121" s="72">
        <v>1</v>
      </c>
      <c r="I121" s="72">
        <v>1</v>
      </c>
      <c r="J121" s="58">
        <f>SUM(F121:I121)</f>
        <v>4</v>
      </c>
      <c r="K121" s="73">
        <f>работа!K31</f>
        <v>0</v>
      </c>
      <c r="L121" s="29">
        <f t="shared" ref="L121" si="26">K121*J121</f>
        <v>0</v>
      </c>
      <c r="M121" s="59"/>
      <c r="N121" s="59"/>
    </row>
    <row r="122" spans="1:14" s="6" customFormat="1" ht="21.75" customHeight="1" outlineLevel="3" x14ac:dyDescent="0.25">
      <c r="A122" s="19"/>
      <c r="B122" s="74" t="s">
        <v>14</v>
      </c>
      <c r="C122" s="75"/>
      <c r="D122" s="75"/>
      <c r="E122" s="75"/>
      <c r="F122" s="76"/>
      <c r="G122" s="76"/>
      <c r="H122" s="76"/>
      <c r="I122" s="76"/>
      <c r="J122" s="77"/>
      <c r="K122" s="77"/>
      <c r="L122" s="77">
        <f>SUM(L123:L123)</f>
        <v>0</v>
      </c>
      <c r="M122" s="78"/>
      <c r="N122" s="78"/>
    </row>
    <row r="123" spans="1:14" s="6" customFormat="1" ht="21.75" customHeight="1" outlineLevel="3" x14ac:dyDescent="0.25">
      <c r="A123" s="21"/>
      <c r="B123" s="4" t="s">
        <v>37</v>
      </c>
      <c r="C123" s="5"/>
      <c r="D123" s="82"/>
      <c r="E123" s="5"/>
      <c r="F123" s="30"/>
      <c r="G123" s="30"/>
      <c r="H123" s="30"/>
      <c r="I123" s="30"/>
      <c r="J123" s="31"/>
      <c r="K123" s="32"/>
      <c r="L123" s="32">
        <f>K123*J123</f>
        <v>0</v>
      </c>
      <c r="M123" s="96"/>
      <c r="N123" s="23"/>
    </row>
    <row r="124" spans="1:14" ht="21.75" customHeight="1" x14ac:dyDescent="0.25">
      <c r="A124" s="16"/>
      <c r="B124" s="113" t="s">
        <v>155</v>
      </c>
      <c r="C124" s="114"/>
      <c r="D124" s="114"/>
      <c r="E124" s="114"/>
      <c r="F124" s="114"/>
      <c r="G124" s="114"/>
      <c r="H124" s="114"/>
      <c r="I124" s="114"/>
      <c r="J124" s="114"/>
      <c r="K124" s="114"/>
      <c r="L124" s="110">
        <f>L125+L126</f>
        <v>0</v>
      </c>
      <c r="M124" s="33"/>
      <c r="N124" s="1"/>
    </row>
    <row r="125" spans="1:14" ht="21.75" customHeight="1" x14ac:dyDescent="0.25">
      <c r="A125" s="22"/>
      <c r="B125" s="115" t="s">
        <v>17</v>
      </c>
      <c r="C125" s="116"/>
      <c r="D125" s="116"/>
      <c r="E125" s="116"/>
      <c r="F125" s="116"/>
      <c r="G125" s="116"/>
      <c r="H125" s="116"/>
      <c r="I125" s="116"/>
      <c r="J125" s="116"/>
      <c r="K125" s="117"/>
      <c r="L125" s="111">
        <f>L120+L102+L46+L16</f>
        <v>0</v>
      </c>
      <c r="M125" s="34"/>
      <c r="N125" s="14"/>
    </row>
    <row r="126" spans="1:14" ht="21.75" customHeight="1" x14ac:dyDescent="0.25">
      <c r="A126" s="22"/>
      <c r="B126" s="115" t="s">
        <v>18</v>
      </c>
      <c r="C126" s="116"/>
      <c r="D126" s="116"/>
      <c r="E126" s="116"/>
      <c r="F126" s="116"/>
      <c r="G126" s="116"/>
      <c r="H126" s="116"/>
      <c r="I126" s="116"/>
      <c r="J126" s="116"/>
      <c r="K126" s="117"/>
      <c r="L126" s="111">
        <f>L122+L105+L48+L19</f>
        <v>0</v>
      </c>
      <c r="M126" s="34"/>
      <c r="N126" s="14"/>
    </row>
    <row r="127" spans="1:14" ht="21.75" customHeight="1" x14ac:dyDescent="0.25">
      <c r="A127" s="22"/>
      <c r="B127" s="115" t="s">
        <v>28</v>
      </c>
      <c r="C127" s="116"/>
      <c r="D127" s="116"/>
      <c r="E127" s="116"/>
      <c r="F127" s="116"/>
      <c r="G127" s="116"/>
      <c r="H127" s="116"/>
      <c r="I127" s="116"/>
      <c r="J127" s="116"/>
      <c r="K127" s="117"/>
      <c r="L127" s="111"/>
      <c r="M127" s="34"/>
      <c r="N127" s="14"/>
    </row>
    <row r="129" spans="1:16" s="24" customFormat="1" x14ac:dyDescent="0.25">
      <c r="A129"/>
      <c r="B129" s="45" t="s">
        <v>44</v>
      </c>
      <c r="C129"/>
      <c r="D129" s="105"/>
      <c r="E129"/>
      <c r="F129"/>
      <c r="G129"/>
      <c r="H129"/>
      <c r="I129"/>
      <c r="J129" s="2"/>
      <c r="K129" s="2"/>
      <c r="L129" s="2"/>
      <c r="M129" s="84"/>
      <c r="N129" s="2"/>
    </row>
    <row r="130" spans="1:16" s="24" customFormat="1" ht="24" customHeight="1" x14ac:dyDescent="0.25">
      <c r="A130" s="79" t="s">
        <v>37</v>
      </c>
      <c r="B130" s="119" t="s">
        <v>45</v>
      </c>
      <c r="C130" s="119"/>
      <c r="D130" s="119"/>
      <c r="E130" s="119"/>
      <c r="F130" s="119"/>
      <c r="G130" s="119"/>
      <c r="H130" s="119"/>
      <c r="I130" s="119"/>
      <c r="J130" s="119"/>
      <c r="K130" s="119"/>
      <c r="L130" s="119"/>
      <c r="M130" s="119"/>
      <c r="N130" s="119"/>
    </row>
    <row r="131" spans="1:16" s="24" customFormat="1" ht="40.5" customHeight="1" x14ac:dyDescent="0.25">
      <c r="A131" s="38" t="s">
        <v>37</v>
      </c>
      <c r="B131" s="119" t="s">
        <v>46</v>
      </c>
      <c r="C131" s="119"/>
      <c r="D131" s="119"/>
      <c r="E131" s="119"/>
      <c r="F131" s="119"/>
      <c r="G131" s="119"/>
      <c r="H131" s="119"/>
      <c r="I131" s="119"/>
      <c r="J131" s="119"/>
      <c r="K131" s="119"/>
      <c r="L131" s="119"/>
      <c r="M131" s="119"/>
      <c r="N131" s="119"/>
    </row>
    <row r="132" spans="1:16" s="24" customFormat="1" ht="24.75" customHeight="1" x14ac:dyDescent="0.25">
      <c r="A132" s="79" t="s">
        <v>37</v>
      </c>
      <c r="B132" s="118" t="s">
        <v>47</v>
      </c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</row>
    <row r="133" spans="1:16" x14ac:dyDescent="0.25">
      <c r="A133" s="26" t="s">
        <v>37</v>
      </c>
      <c r="B133" s="112" t="s">
        <v>154</v>
      </c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</row>
    <row r="137" spans="1:16" x14ac:dyDescent="0.25">
      <c r="B137" s="108"/>
    </row>
    <row r="138" spans="1:16" x14ac:dyDescent="0.25">
      <c r="B138" s="108"/>
    </row>
    <row r="139" spans="1:16" x14ac:dyDescent="0.25">
      <c r="B139" s="109"/>
    </row>
    <row r="140" spans="1:16" x14ac:dyDescent="0.25">
      <c r="B140" s="109"/>
    </row>
    <row r="141" spans="1:16" x14ac:dyDescent="0.25">
      <c r="B141" s="109"/>
    </row>
    <row r="142" spans="1:16" x14ac:dyDescent="0.25">
      <c r="B142" s="109"/>
    </row>
    <row r="143" spans="1:16" x14ac:dyDescent="0.25">
      <c r="B143" s="109"/>
    </row>
    <row r="144" spans="1:16" x14ac:dyDescent="0.25">
      <c r="B144" s="108"/>
    </row>
    <row r="145" spans="2:2" x14ac:dyDescent="0.25">
      <c r="B145" s="108"/>
    </row>
    <row r="146" spans="2:2" x14ac:dyDescent="0.25">
      <c r="B146" s="108"/>
    </row>
    <row r="147" spans="2:2" x14ac:dyDescent="0.25">
      <c r="B147" s="108"/>
    </row>
    <row r="148" spans="2:2" x14ac:dyDescent="0.25">
      <c r="B148" s="108"/>
    </row>
    <row r="149" spans="2:2" x14ac:dyDescent="0.25">
      <c r="B149" s="108"/>
    </row>
    <row r="150" spans="2:2" x14ac:dyDescent="0.25">
      <c r="B150" s="108"/>
    </row>
    <row r="151" spans="2:2" x14ac:dyDescent="0.25">
      <c r="B151" s="108"/>
    </row>
    <row r="152" spans="2:2" x14ac:dyDescent="0.25">
      <c r="B152" s="108"/>
    </row>
    <row r="153" spans="2:2" x14ac:dyDescent="0.25">
      <c r="B153" s="108"/>
    </row>
  </sheetData>
  <mergeCells count="8">
    <mergeCell ref="B133:P133"/>
    <mergeCell ref="B124:K124"/>
    <mergeCell ref="B125:K125"/>
    <mergeCell ref="B126:K126"/>
    <mergeCell ref="B127:K127"/>
    <mergeCell ref="B132:N132"/>
    <mergeCell ref="B130:N130"/>
    <mergeCell ref="B131:N131"/>
  </mergeCells>
  <phoneticPr fontId="5" type="noConversion"/>
  <conditionalFormatting sqref="F24:F25">
    <cfRule type="cellIs" dxfId="5" priority="3" operator="equal">
      <formula>0</formula>
    </cfRule>
  </conditionalFormatting>
  <conditionalFormatting sqref="F50 F56:F81">
    <cfRule type="cellIs" dxfId="4" priority="23" operator="equal">
      <formula>0</formula>
    </cfRule>
  </conditionalFormatting>
  <conditionalFormatting sqref="F106 F108 F110:I110">
    <cfRule type="cellIs" dxfId="3" priority="11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1B44-C306-4BAD-B0B7-8B64AA69060F}">
  <sheetPr>
    <tabColor rgb="FFFFC000"/>
    <pageSetUpPr fitToPage="1"/>
  </sheetPr>
  <dimension ref="A1:P58"/>
  <sheetViews>
    <sheetView view="pageBreakPreview" zoomScale="55" zoomScaleNormal="90" zoomScaleSheetLayoutView="55" workbookViewId="0">
      <pane ySplit="11" topLeftCell="A12" activePane="bottomLeft" state="frozen"/>
      <selection pane="bottomLeft" activeCell="H6" sqref="H6"/>
    </sheetView>
  </sheetViews>
  <sheetFormatPr defaultColWidth="9.140625" defaultRowHeight="15.75" outlineLevelRow="3" outlineLevelCol="1" x14ac:dyDescent="0.25"/>
  <cols>
    <col min="1" max="1" width="14.7109375" style="15" customWidth="1"/>
    <col min="2" max="2" width="89.42578125" style="12" customWidth="1"/>
    <col min="3" max="3" width="26.28515625" style="2" customWidth="1"/>
    <col min="4" max="4" width="33.28515625" style="12" customWidth="1"/>
    <col min="5" max="5" width="15.85546875" style="2" bestFit="1" customWidth="1"/>
    <col min="6" max="9" width="15.85546875" style="35" customWidth="1" outlineLevel="1"/>
    <col min="10" max="10" width="16.5703125" style="35" customWidth="1" outlineLevel="1"/>
    <col min="11" max="11" width="21.5703125" style="36" customWidth="1"/>
    <col min="12" max="12" width="21.7109375" style="35" customWidth="1"/>
    <col min="13" max="13" width="26.5703125" style="36" customWidth="1"/>
    <col min="14" max="14" width="32.7109375" style="2" customWidth="1"/>
    <col min="15" max="16384" width="9.140625" style="2"/>
  </cols>
  <sheetData>
    <row r="1" spans="1:14" s="24" customFormat="1" x14ac:dyDescent="0.25">
      <c r="A1" s="26"/>
      <c r="B1" s="89"/>
      <c r="D1" s="89"/>
      <c r="J1" s="27"/>
      <c r="K1" s="25"/>
      <c r="M1" s="92"/>
      <c r="N1" s="90" t="s">
        <v>39</v>
      </c>
    </row>
    <row r="2" spans="1:14" s="24" customFormat="1" x14ac:dyDescent="0.25">
      <c r="A2" s="26"/>
      <c r="B2" s="89"/>
      <c r="D2" s="89"/>
      <c r="J2" s="27"/>
      <c r="K2" s="25"/>
      <c r="M2" s="92"/>
      <c r="N2" s="90" t="s">
        <v>40</v>
      </c>
    </row>
    <row r="3" spans="1:14" s="24" customFormat="1" x14ac:dyDescent="0.25">
      <c r="A3" s="26"/>
      <c r="B3" s="91" t="s">
        <v>41</v>
      </c>
      <c r="D3" s="91" t="s">
        <v>42</v>
      </c>
      <c r="J3" s="27"/>
      <c r="L3" s="92" t="s">
        <v>43</v>
      </c>
      <c r="M3" s="92"/>
    </row>
    <row r="4" spans="1:14" s="24" customFormat="1" x14ac:dyDescent="0.25">
      <c r="A4" s="26"/>
      <c r="B4" s="89"/>
      <c r="D4" s="89"/>
      <c r="J4" s="27"/>
      <c r="M4" s="92"/>
    </row>
    <row r="5" spans="1:14" s="24" customFormat="1" x14ac:dyDescent="0.25">
      <c r="A5" s="26"/>
      <c r="B5" s="89"/>
      <c r="D5" s="89"/>
      <c r="J5" s="27"/>
      <c r="M5" s="92"/>
    </row>
    <row r="6" spans="1:14" s="24" customFormat="1" x14ac:dyDescent="0.25">
      <c r="A6" s="26"/>
      <c r="B6" s="24" t="s">
        <v>60</v>
      </c>
      <c r="D6" s="89"/>
      <c r="J6" s="27"/>
      <c r="M6" s="92"/>
    </row>
    <row r="7" spans="1:14" x14ac:dyDescent="0.25">
      <c r="J7" s="36"/>
      <c r="K7" s="35"/>
      <c r="M7" s="84"/>
    </row>
    <row r="8" spans="1:14" s="28" customFormat="1" x14ac:dyDescent="0.25">
      <c r="A8" s="87"/>
      <c r="D8" s="88"/>
      <c r="E8" s="28" t="s">
        <v>159</v>
      </c>
    </row>
    <row r="9" spans="1:14" s="28" customFormat="1" x14ac:dyDescent="0.25">
      <c r="A9" s="87"/>
      <c r="D9" s="88"/>
      <c r="E9" s="28" t="s">
        <v>149</v>
      </c>
    </row>
    <row r="10" spans="1:14" x14ac:dyDescent="0.25">
      <c r="J10" s="36"/>
      <c r="K10" s="35"/>
      <c r="M10" s="84"/>
    </row>
    <row r="11" spans="1:14" s="84" customFormat="1" ht="25.5" customHeight="1" x14ac:dyDescent="0.25">
      <c r="A11" s="47" t="s">
        <v>0</v>
      </c>
      <c r="B11" s="44" t="s">
        <v>1</v>
      </c>
      <c r="C11" s="44" t="s">
        <v>26</v>
      </c>
      <c r="D11" s="44" t="s">
        <v>27</v>
      </c>
      <c r="E11" s="44" t="s">
        <v>11</v>
      </c>
      <c r="F11" s="39" t="s">
        <v>150</v>
      </c>
      <c r="G11" s="39" t="s">
        <v>151</v>
      </c>
      <c r="H11" s="39" t="s">
        <v>152</v>
      </c>
      <c r="I11" s="39" t="s">
        <v>153</v>
      </c>
      <c r="J11" s="48" t="s">
        <v>2</v>
      </c>
      <c r="K11" s="48" t="s">
        <v>8</v>
      </c>
      <c r="L11" s="48" t="s">
        <v>9</v>
      </c>
      <c r="M11" s="49" t="s">
        <v>10</v>
      </c>
      <c r="N11" s="49" t="s">
        <v>38</v>
      </c>
    </row>
    <row r="12" spans="1:14" ht="22.5" customHeight="1" x14ac:dyDescent="0.25">
      <c r="A12" s="50">
        <v>11</v>
      </c>
      <c r="B12" s="51" t="s">
        <v>12</v>
      </c>
      <c r="C12" s="52"/>
      <c r="D12" s="52"/>
      <c r="E12" s="52"/>
      <c r="F12" s="53"/>
      <c r="G12" s="53"/>
      <c r="H12" s="53"/>
      <c r="I12" s="53"/>
      <c r="J12" s="53"/>
      <c r="K12" s="53"/>
      <c r="L12" s="53"/>
      <c r="M12" s="54"/>
      <c r="N12" s="54"/>
    </row>
    <row r="13" spans="1:14" ht="22.5" customHeight="1" x14ac:dyDescent="0.25">
      <c r="A13" s="55" t="s">
        <v>20</v>
      </c>
      <c r="B13" s="56" t="s">
        <v>16</v>
      </c>
      <c r="C13" s="57"/>
      <c r="D13" s="57"/>
      <c r="E13" s="57"/>
      <c r="F13" s="58"/>
      <c r="G13" s="58"/>
      <c r="H13" s="58"/>
      <c r="I13" s="58"/>
      <c r="J13" s="58"/>
      <c r="K13" s="58"/>
      <c r="L13" s="58"/>
      <c r="M13" s="59"/>
      <c r="N13" s="59"/>
    </row>
    <row r="14" spans="1:14" ht="22.5" customHeight="1" x14ac:dyDescent="0.25">
      <c r="A14" s="60" t="s">
        <v>21</v>
      </c>
      <c r="B14" s="97" t="s">
        <v>62</v>
      </c>
      <c r="C14" s="62"/>
      <c r="D14" s="62"/>
      <c r="E14" s="62"/>
      <c r="F14" s="63"/>
      <c r="G14" s="63"/>
      <c r="H14" s="63"/>
      <c r="I14" s="63"/>
      <c r="J14" s="63"/>
      <c r="K14" s="63"/>
      <c r="L14" s="63"/>
      <c r="M14" s="64"/>
      <c r="N14" s="64"/>
    </row>
    <row r="15" spans="1:14" ht="22.5" customHeight="1" outlineLevel="2" x14ac:dyDescent="0.25">
      <c r="A15" s="16" t="s">
        <v>97</v>
      </c>
      <c r="B15" s="97" t="s">
        <v>62</v>
      </c>
      <c r="C15" s="65"/>
      <c r="D15" s="65"/>
      <c r="E15" s="65"/>
      <c r="F15" s="66"/>
      <c r="G15" s="66"/>
      <c r="H15" s="66"/>
      <c r="I15" s="66"/>
      <c r="J15" s="66"/>
      <c r="K15" s="66"/>
      <c r="L15" s="66"/>
      <c r="M15" s="67"/>
      <c r="N15" s="67"/>
    </row>
    <row r="16" spans="1:14" ht="24.75" customHeight="1" outlineLevel="3" x14ac:dyDescent="0.25">
      <c r="A16" s="18"/>
      <c r="B16" s="56" t="s">
        <v>13</v>
      </c>
      <c r="C16" s="68"/>
      <c r="D16" s="68"/>
      <c r="E16" s="68"/>
      <c r="F16" s="69"/>
      <c r="G16" s="69"/>
      <c r="H16" s="69"/>
      <c r="I16" s="69"/>
      <c r="J16" s="58"/>
      <c r="K16" s="58"/>
      <c r="L16" s="58"/>
      <c r="M16" s="59"/>
      <c r="N16" s="59"/>
    </row>
    <row r="17" spans="1:14" s="37" customFormat="1" ht="24.75" customHeight="1" outlineLevel="3" x14ac:dyDescent="0.25">
      <c r="A17" s="18"/>
      <c r="B17" s="81" t="s">
        <v>63</v>
      </c>
      <c r="C17" s="71"/>
      <c r="D17" s="71"/>
      <c r="E17" s="71" t="s">
        <v>3</v>
      </c>
      <c r="F17" s="72">
        <v>3363</v>
      </c>
      <c r="G17" s="72">
        <v>3198.9</v>
      </c>
      <c r="H17" s="72">
        <v>2260.4</v>
      </c>
      <c r="I17" s="72">
        <v>2223</v>
      </c>
      <c r="J17" s="58">
        <v>11045.3</v>
      </c>
      <c r="K17" s="73"/>
      <c r="L17" s="29">
        <f t="shared" ref="L17:L18" si="0">K17*J17</f>
        <v>0</v>
      </c>
      <c r="M17" s="59"/>
      <c r="N17" s="59"/>
    </row>
    <row r="18" spans="1:14" s="37" customFormat="1" ht="24.75" customHeight="1" outlineLevel="3" x14ac:dyDescent="0.25">
      <c r="A18" s="18"/>
      <c r="B18" s="81" t="s">
        <v>58</v>
      </c>
      <c r="C18" s="71"/>
      <c r="D18" s="71"/>
      <c r="E18" s="71" t="s">
        <v>3</v>
      </c>
      <c r="F18" s="72">
        <v>2017.1</v>
      </c>
      <c r="G18" s="72">
        <v>1981.9</v>
      </c>
      <c r="H18" s="72">
        <v>1232.8</v>
      </c>
      <c r="I18" s="72">
        <v>1192.0999999999999</v>
      </c>
      <c r="J18" s="58">
        <v>6423.9</v>
      </c>
      <c r="K18" s="73"/>
      <c r="L18" s="29">
        <f t="shared" si="0"/>
        <v>0</v>
      </c>
      <c r="M18" s="59"/>
      <c r="N18" s="59"/>
    </row>
    <row r="19" spans="1:14" ht="23.25" customHeight="1" outlineLevel="1" x14ac:dyDescent="0.25">
      <c r="A19" s="60" t="s">
        <v>22</v>
      </c>
      <c r="B19" s="61" t="s">
        <v>15</v>
      </c>
      <c r="C19" s="62"/>
      <c r="D19" s="62"/>
      <c r="E19" s="62"/>
      <c r="F19" s="63"/>
      <c r="G19" s="63"/>
      <c r="H19" s="63"/>
      <c r="I19" s="63"/>
      <c r="J19" s="63"/>
      <c r="K19" s="63"/>
      <c r="L19" s="63"/>
      <c r="M19" s="64"/>
      <c r="N19" s="64"/>
    </row>
    <row r="20" spans="1:14" ht="23.25" customHeight="1" outlineLevel="2" x14ac:dyDescent="0.25">
      <c r="A20" s="16" t="s">
        <v>24</v>
      </c>
      <c r="B20" s="13" t="s">
        <v>15</v>
      </c>
      <c r="C20" s="65"/>
      <c r="D20" s="65"/>
      <c r="E20" s="65"/>
      <c r="F20" s="66"/>
      <c r="G20" s="66"/>
      <c r="H20" s="66"/>
      <c r="I20" s="66"/>
      <c r="J20" s="66"/>
      <c r="K20" s="66"/>
      <c r="L20" s="66"/>
      <c r="M20" s="67"/>
      <c r="N20" s="67"/>
    </row>
    <row r="21" spans="1:14" ht="23.25" customHeight="1" outlineLevel="3" x14ac:dyDescent="0.25">
      <c r="A21" s="17"/>
      <c r="B21" s="56" t="s">
        <v>13</v>
      </c>
      <c r="C21" s="68"/>
      <c r="D21" s="68"/>
      <c r="E21" s="68"/>
      <c r="F21" s="69"/>
      <c r="G21" s="69"/>
      <c r="H21" s="69"/>
      <c r="I21" s="69"/>
      <c r="J21" s="58"/>
      <c r="K21" s="58"/>
      <c r="L21" s="58"/>
      <c r="M21" s="59"/>
      <c r="N21" s="59"/>
    </row>
    <row r="22" spans="1:14" ht="21.75" customHeight="1" outlineLevel="3" x14ac:dyDescent="0.25">
      <c r="A22" s="17"/>
      <c r="B22" s="70" t="s">
        <v>61</v>
      </c>
      <c r="C22" s="71"/>
      <c r="D22" s="71"/>
      <c r="E22" s="71" t="s">
        <v>6</v>
      </c>
      <c r="F22" s="72">
        <v>1</v>
      </c>
      <c r="G22" s="72">
        <v>1</v>
      </c>
      <c r="H22" s="72">
        <v>1</v>
      </c>
      <c r="I22" s="72">
        <v>1</v>
      </c>
      <c r="J22" s="58">
        <v>4</v>
      </c>
      <c r="K22" s="73"/>
      <c r="L22" s="29">
        <f t="shared" ref="L22" si="1">K22*J22</f>
        <v>0</v>
      </c>
      <c r="M22" s="95"/>
      <c r="N22" s="59"/>
    </row>
    <row r="23" spans="1:14" outlineLevel="1" x14ac:dyDescent="0.25">
      <c r="A23" s="60" t="s">
        <v>23</v>
      </c>
      <c r="B23" s="61" t="s">
        <v>19</v>
      </c>
      <c r="C23" s="62"/>
      <c r="D23" s="62"/>
      <c r="E23" s="62"/>
      <c r="F23" s="63"/>
      <c r="G23" s="63"/>
      <c r="H23" s="63"/>
      <c r="I23" s="63"/>
      <c r="J23" s="63"/>
      <c r="K23" s="63"/>
      <c r="L23" s="63"/>
      <c r="M23" s="64"/>
      <c r="N23" s="64"/>
    </row>
    <row r="24" spans="1:14" outlineLevel="2" x14ac:dyDescent="0.25">
      <c r="A24" s="16" t="s">
        <v>25</v>
      </c>
      <c r="B24" s="13" t="s">
        <v>19</v>
      </c>
      <c r="C24" s="65"/>
      <c r="D24" s="65"/>
      <c r="E24" s="65"/>
      <c r="F24" s="66"/>
      <c r="G24" s="66"/>
      <c r="H24" s="66"/>
      <c r="I24" s="66"/>
      <c r="J24" s="66"/>
      <c r="K24" s="66"/>
      <c r="L24" s="66"/>
      <c r="M24" s="67"/>
      <c r="N24" s="67"/>
    </row>
    <row r="25" spans="1:14" outlineLevel="3" x14ac:dyDescent="0.25">
      <c r="A25" s="17"/>
      <c r="B25" s="56" t="s">
        <v>13</v>
      </c>
      <c r="C25" s="68"/>
      <c r="D25" s="68"/>
      <c r="E25" s="68"/>
      <c r="F25" s="69"/>
      <c r="G25" s="69"/>
      <c r="H25" s="69"/>
      <c r="I25" s="69"/>
      <c r="J25" s="58"/>
      <c r="K25" s="58"/>
      <c r="L25" s="58"/>
      <c r="M25" s="59"/>
      <c r="N25" s="59"/>
    </row>
    <row r="26" spans="1:14" outlineLevel="3" x14ac:dyDescent="0.25">
      <c r="A26" s="17"/>
      <c r="B26" s="70" t="s">
        <v>57</v>
      </c>
      <c r="C26" s="71"/>
      <c r="D26" s="71"/>
      <c r="E26" s="71" t="s">
        <v>3</v>
      </c>
      <c r="F26" s="72">
        <v>1068.5999999999999</v>
      </c>
      <c r="G26" s="72">
        <v>1229.8</v>
      </c>
      <c r="H26" s="72">
        <v>3099.6</v>
      </c>
      <c r="I26" s="72">
        <v>760.8</v>
      </c>
      <c r="J26" s="58">
        <v>6158.8</v>
      </c>
      <c r="K26" s="73"/>
      <c r="L26" s="29">
        <f>K26*J26</f>
        <v>0</v>
      </c>
      <c r="M26" s="59"/>
      <c r="N26" s="59"/>
    </row>
    <row r="27" spans="1:14" outlineLevel="3" x14ac:dyDescent="0.25">
      <c r="A27" s="17"/>
      <c r="B27" s="70" t="s">
        <v>58</v>
      </c>
      <c r="C27" s="71"/>
      <c r="D27" s="71"/>
      <c r="E27" s="71" t="s">
        <v>3</v>
      </c>
      <c r="F27" s="72">
        <v>179.6</v>
      </c>
      <c r="G27" s="72">
        <v>196.8</v>
      </c>
      <c r="H27" s="72">
        <v>415.6</v>
      </c>
      <c r="I27" s="72">
        <v>154.80000000000001</v>
      </c>
      <c r="J27" s="58">
        <v>946.8</v>
      </c>
      <c r="K27" s="73"/>
      <c r="L27" s="29">
        <f t="shared" ref="L27" si="2">K27*J27</f>
        <v>0</v>
      </c>
      <c r="M27" s="59"/>
      <c r="N27" s="59"/>
    </row>
    <row r="28" spans="1:14" ht="21.75" customHeight="1" outlineLevel="1" x14ac:dyDescent="0.25">
      <c r="A28" s="60" t="s">
        <v>35</v>
      </c>
      <c r="B28" s="61" t="s">
        <v>7</v>
      </c>
      <c r="C28" s="62"/>
      <c r="D28" s="62"/>
      <c r="E28" s="62"/>
      <c r="F28" s="63"/>
      <c r="G28" s="63"/>
      <c r="H28" s="63"/>
      <c r="I28" s="63"/>
      <c r="J28" s="63"/>
      <c r="K28" s="63"/>
      <c r="L28" s="63"/>
      <c r="M28" s="64"/>
      <c r="N28" s="64"/>
    </row>
    <row r="29" spans="1:14" ht="21.75" customHeight="1" outlineLevel="2" x14ac:dyDescent="0.25">
      <c r="A29" s="16" t="s">
        <v>36</v>
      </c>
      <c r="B29" s="13" t="s">
        <v>7</v>
      </c>
      <c r="C29" s="65"/>
      <c r="D29" s="65"/>
      <c r="E29" s="65"/>
      <c r="F29" s="66"/>
      <c r="G29" s="66"/>
      <c r="H29" s="66"/>
      <c r="I29" s="66"/>
      <c r="J29" s="66"/>
      <c r="K29" s="66"/>
      <c r="L29" s="66"/>
      <c r="M29" s="67"/>
      <c r="N29" s="67"/>
    </row>
    <row r="30" spans="1:14" ht="21.75" customHeight="1" outlineLevel="3" x14ac:dyDescent="0.25">
      <c r="A30" s="17"/>
      <c r="B30" s="56" t="s">
        <v>13</v>
      </c>
      <c r="C30" s="68"/>
      <c r="D30" s="68"/>
      <c r="E30" s="68"/>
      <c r="F30" s="69"/>
      <c r="G30" s="69"/>
      <c r="H30" s="69"/>
      <c r="I30" s="69"/>
      <c r="J30" s="58"/>
      <c r="K30" s="58"/>
      <c r="L30" s="58"/>
      <c r="M30" s="59"/>
      <c r="N30" s="59"/>
    </row>
    <row r="31" spans="1:14" ht="21.75" customHeight="1" outlineLevel="3" x14ac:dyDescent="0.25">
      <c r="A31" s="17"/>
      <c r="B31" s="70" t="s">
        <v>56</v>
      </c>
      <c r="C31" s="71"/>
      <c r="D31" s="71"/>
      <c r="E31" s="71" t="s">
        <v>6</v>
      </c>
      <c r="F31" s="72">
        <v>1</v>
      </c>
      <c r="G31" s="72">
        <v>1</v>
      </c>
      <c r="H31" s="72">
        <v>1</v>
      </c>
      <c r="I31" s="72">
        <v>1</v>
      </c>
      <c r="J31" s="58">
        <v>4</v>
      </c>
      <c r="K31" s="73"/>
      <c r="L31" s="29">
        <f t="shared" ref="L31" si="3">K31*J31</f>
        <v>0</v>
      </c>
      <c r="M31" s="59"/>
      <c r="N31" s="59"/>
    </row>
    <row r="32" spans="1:14" ht="21.75" customHeight="1" x14ac:dyDescent="0.25">
      <c r="A32" s="16"/>
      <c r="B32" s="113" t="s">
        <v>156</v>
      </c>
      <c r="C32" s="114"/>
      <c r="D32" s="114"/>
      <c r="E32" s="114"/>
      <c r="F32" s="114"/>
      <c r="G32" s="114"/>
      <c r="H32" s="114"/>
      <c r="I32" s="114"/>
      <c r="J32" s="114"/>
      <c r="K32" s="114"/>
      <c r="L32" s="110">
        <f>SUM(L17:L31)</f>
        <v>0</v>
      </c>
      <c r="M32" s="33"/>
      <c r="N32" s="1"/>
    </row>
    <row r="34" spans="1:16" s="24" customFormat="1" x14ac:dyDescent="0.25">
      <c r="A34"/>
      <c r="B34" s="45" t="s">
        <v>44</v>
      </c>
      <c r="C34"/>
      <c r="D34" s="105"/>
      <c r="E34"/>
      <c r="F34"/>
      <c r="G34"/>
      <c r="H34"/>
      <c r="I34"/>
      <c r="J34" s="2"/>
      <c r="K34" s="2"/>
      <c r="L34" s="2"/>
      <c r="M34" s="84"/>
      <c r="N34" s="2"/>
    </row>
    <row r="35" spans="1:16" s="24" customFormat="1" ht="24" customHeight="1" x14ac:dyDescent="0.25">
      <c r="A35" s="79" t="s">
        <v>37</v>
      </c>
      <c r="B35" s="119" t="s">
        <v>45</v>
      </c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</row>
    <row r="36" spans="1:16" s="24" customFormat="1" ht="40.5" customHeight="1" x14ac:dyDescent="0.25">
      <c r="A36" s="38" t="s">
        <v>37</v>
      </c>
      <c r="B36" s="119" t="s">
        <v>46</v>
      </c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</row>
    <row r="37" spans="1:16" s="24" customFormat="1" ht="24.75" customHeight="1" x14ac:dyDescent="0.25">
      <c r="A37" s="79" t="s">
        <v>37</v>
      </c>
      <c r="B37" s="118" t="s">
        <v>47</v>
      </c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</row>
    <row r="38" spans="1:16" x14ac:dyDescent="0.25">
      <c r="A38" s="26" t="s">
        <v>37</v>
      </c>
      <c r="B38" s="112" t="s">
        <v>154</v>
      </c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</row>
    <row r="42" spans="1:16" x14ac:dyDescent="0.25">
      <c r="B42" s="108"/>
    </row>
    <row r="43" spans="1:16" x14ac:dyDescent="0.25">
      <c r="B43" s="108"/>
    </row>
    <row r="44" spans="1:16" x14ac:dyDescent="0.25">
      <c r="B44" s="109"/>
    </row>
    <row r="45" spans="1:16" x14ac:dyDescent="0.25">
      <c r="B45" s="109"/>
    </row>
    <row r="46" spans="1:16" x14ac:dyDescent="0.25">
      <c r="B46" s="109"/>
    </row>
    <row r="47" spans="1:16" x14ac:dyDescent="0.25">
      <c r="B47" s="109"/>
    </row>
    <row r="48" spans="1:16" x14ac:dyDescent="0.25">
      <c r="B48" s="109"/>
    </row>
    <row r="49" spans="2:2" x14ac:dyDescent="0.25">
      <c r="B49" s="108"/>
    </row>
    <row r="50" spans="2:2" x14ac:dyDescent="0.25">
      <c r="B50" s="108"/>
    </row>
    <row r="51" spans="2:2" x14ac:dyDescent="0.25">
      <c r="B51" s="108"/>
    </row>
    <row r="52" spans="2:2" x14ac:dyDescent="0.25">
      <c r="B52" s="108"/>
    </row>
    <row r="53" spans="2:2" x14ac:dyDescent="0.25">
      <c r="B53" s="108"/>
    </row>
    <row r="54" spans="2:2" x14ac:dyDescent="0.25">
      <c r="B54" s="108"/>
    </row>
    <row r="55" spans="2:2" x14ac:dyDescent="0.25">
      <c r="B55" s="108"/>
    </row>
    <row r="56" spans="2:2" x14ac:dyDescent="0.25">
      <c r="B56" s="108"/>
    </row>
    <row r="57" spans="2:2" x14ac:dyDescent="0.25">
      <c r="B57" s="108"/>
    </row>
    <row r="58" spans="2:2" x14ac:dyDescent="0.25">
      <c r="B58" s="108"/>
    </row>
  </sheetData>
  <mergeCells count="5">
    <mergeCell ref="B37:N37"/>
    <mergeCell ref="B38:P38"/>
    <mergeCell ref="B32:K32"/>
    <mergeCell ref="B35:N35"/>
    <mergeCell ref="B36:N36"/>
  </mergeCells>
  <pageMargins left="0.70866141732283472" right="0.70866141732283472" top="0.74803149606299213" bottom="0.74803149606299213" header="0.31496062992125984" footer="0.31496062992125984"/>
  <pageSetup paperSize="8" scale="3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CE04-225E-4C09-8B36-ED27C0D9DB64}">
  <sheetPr>
    <tabColor rgb="FFFFC000"/>
    <pageSetUpPr fitToPage="1"/>
  </sheetPr>
  <dimension ref="A1:P133"/>
  <sheetViews>
    <sheetView view="pageBreakPreview" zoomScale="55" zoomScaleNormal="90" zoomScaleSheetLayoutView="55" workbookViewId="0">
      <pane ySplit="11" topLeftCell="A28" activePane="bottomLeft" state="frozen"/>
      <selection pane="bottomLeft" activeCell="G4" sqref="G4"/>
    </sheetView>
  </sheetViews>
  <sheetFormatPr defaultColWidth="9.140625" defaultRowHeight="15.75" outlineLevelRow="3" outlineLevelCol="1" x14ac:dyDescent="0.25"/>
  <cols>
    <col min="1" max="1" width="14.7109375" style="15" customWidth="1"/>
    <col min="2" max="2" width="89.42578125" style="12" customWidth="1"/>
    <col min="3" max="3" width="26.28515625" style="2" customWidth="1"/>
    <col min="4" max="4" width="33.28515625" style="12" customWidth="1"/>
    <col min="5" max="5" width="15.85546875" style="2" bestFit="1" customWidth="1"/>
    <col min="6" max="9" width="15.85546875" style="35" customWidth="1" outlineLevel="1"/>
    <col min="10" max="10" width="16.5703125" style="35" customWidth="1" outlineLevel="1"/>
    <col min="11" max="11" width="21.5703125" style="36" customWidth="1"/>
    <col min="12" max="12" width="21.7109375" style="35" customWidth="1"/>
    <col min="13" max="13" width="26.5703125" style="36" customWidth="1"/>
    <col min="14" max="14" width="32.7109375" style="2" customWidth="1"/>
    <col min="15" max="16384" width="9.140625" style="2"/>
  </cols>
  <sheetData>
    <row r="1" spans="1:14" s="24" customFormat="1" x14ac:dyDescent="0.25">
      <c r="A1" s="26"/>
      <c r="B1" s="89"/>
      <c r="D1" s="89"/>
      <c r="J1" s="27"/>
      <c r="K1" s="25"/>
      <c r="M1" s="92"/>
      <c r="N1" s="90" t="s">
        <v>39</v>
      </c>
    </row>
    <row r="2" spans="1:14" s="24" customFormat="1" x14ac:dyDescent="0.25">
      <c r="A2" s="26"/>
      <c r="B2" s="89"/>
      <c r="D2" s="89"/>
      <c r="J2" s="27"/>
      <c r="K2" s="25"/>
      <c r="M2" s="92"/>
      <c r="N2" s="90" t="s">
        <v>40</v>
      </c>
    </row>
    <row r="3" spans="1:14" s="24" customFormat="1" x14ac:dyDescent="0.25">
      <c r="A3" s="26"/>
      <c r="B3" s="91" t="s">
        <v>41</v>
      </c>
      <c r="D3" s="91" t="s">
        <v>42</v>
      </c>
      <c r="J3" s="27"/>
      <c r="L3" s="92" t="s">
        <v>43</v>
      </c>
      <c r="M3" s="92"/>
    </row>
    <row r="4" spans="1:14" s="24" customFormat="1" x14ac:dyDescent="0.25">
      <c r="A4" s="26"/>
      <c r="B4" s="89"/>
      <c r="D4" s="89"/>
      <c r="J4" s="27"/>
      <c r="M4" s="92"/>
    </row>
    <row r="5" spans="1:14" s="24" customFormat="1" x14ac:dyDescent="0.25">
      <c r="A5" s="26"/>
      <c r="B5" s="89"/>
      <c r="D5" s="89"/>
      <c r="J5" s="27"/>
      <c r="M5" s="92"/>
    </row>
    <row r="6" spans="1:14" s="24" customFormat="1" x14ac:dyDescent="0.25">
      <c r="A6" s="26"/>
      <c r="B6" s="24" t="s">
        <v>60</v>
      </c>
      <c r="D6" s="89"/>
      <c r="J6" s="27"/>
      <c r="M6" s="92"/>
    </row>
    <row r="7" spans="1:14" x14ac:dyDescent="0.25">
      <c r="J7" s="36"/>
      <c r="K7" s="35"/>
      <c r="M7" s="84"/>
    </row>
    <row r="8" spans="1:14" s="28" customFormat="1" x14ac:dyDescent="0.25">
      <c r="A8" s="87"/>
      <c r="D8" s="88"/>
      <c r="E8" s="28" t="s">
        <v>158</v>
      </c>
    </row>
    <row r="9" spans="1:14" s="28" customFormat="1" x14ac:dyDescent="0.25">
      <c r="A9" s="87"/>
      <c r="D9" s="88"/>
      <c r="E9" s="28" t="s">
        <v>149</v>
      </c>
    </row>
    <row r="10" spans="1:14" x14ac:dyDescent="0.25">
      <c r="J10" s="36"/>
      <c r="K10" s="35"/>
      <c r="M10" s="84"/>
    </row>
    <row r="11" spans="1:14" s="84" customFormat="1" ht="25.5" customHeight="1" x14ac:dyDescent="0.25">
      <c r="A11" s="47" t="s">
        <v>0</v>
      </c>
      <c r="B11" s="44" t="s">
        <v>1</v>
      </c>
      <c r="C11" s="44" t="s">
        <v>26</v>
      </c>
      <c r="D11" s="44" t="s">
        <v>27</v>
      </c>
      <c r="E11" s="44" t="s">
        <v>11</v>
      </c>
      <c r="F11" s="39" t="s">
        <v>150</v>
      </c>
      <c r="G11" s="39" t="s">
        <v>151</v>
      </c>
      <c r="H11" s="39" t="s">
        <v>152</v>
      </c>
      <c r="I11" s="39" t="s">
        <v>153</v>
      </c>
      <c r="J11" s="48" t="s">
        <v>2</v>
      </c>
      <c r="K11" s="48" t="s">
        <v>8</v>
      </c>
      <c r="L11" s="48" t="s">
        <v>9</v>
      </c>
      <c r="M11" s="49" t="s">
        <v>10</v>
      </c>
      <c r="N11" s="49" t="s">
        <v>38</v>
      </c>
    </row>
    <row r="12" spans="1:14" ht="22.5" customHeight="1" x14ac:dyDescent="0.25">
      <c r="A12" s="50">
        <v>11</v>
      </c>
      <c r="B12" s="51" t="s">
        <v>12</v>
      </c>
      <c r="C12" s="52"/>
      <c r="D12" s="52"/>
      <c r="E12" s="52"/>
      <c r="F12" s="53"/>
      <c r="G12" s="53"/>
      <c r="H12" s="53"/>
      <c r="I12" s="53"/>
      <c r="J12" s="53"/>
      <c r="K12" s="53"/>
      <c r="L12" s="53"/>
      <c r="M12" s="54"/>
      <c r="N12" s="54"/>
    </row>
    <row r="13" spans="1:14" ht="22.5" customHeight="1" x14ac:dyDescent="0.25">
      <c r="A13" s="55" t="s">
        <v>20</v>
      </c>
      <c r="B13" s="56" t="s">
        <v>16</v>
      </c>
      <c r="C13" s="57"/>
      <c r="D13" s="57"/>
      <c r="E13" s="57"/>
      <c r="F13" s="58"/>
      <c r="G13" s="58"/>
      <c r="H13" s="58"/>
      <c r="I13" s="58"/>
      <c r="J13" s="58"/>
      <c r="K13" s="58"/>
      <c r="L13" s="58"/>
      <c r="M13" s="59"/>
      <c r="N13" s="59"/>
    </row>
    <row r="14" spans="1:14" ht="22.5" customHeight="1" x14ac:dyDescent="0.25">
      <c r="A14" s="60" t="s">
        <v>21</v>
      </c>
      <c r="B14" s="97" t="s">
        <v>62</v>
      </c>
      <c r="C14" s="62"/>
      <c r="D14" s="62"/>
      <c r="E14" s="62"/>
      <c r="F14" s="63"/>
      <c r="G14" s="63"/>
      <c r="H14" s="63"/>
      <c r="I14" s="63"/>
      <c r="J14" s="63"/>
      <c r="K14" s="63"/>
      <c r="L14" s="63"/>
      <c r="M14" s="64"/>
      <c r="N14" s="64"/>
    </row>
    <row r="15" spans="1:14" ht="22.5" customHeight="1" outlineLevel="2" x14ac:dyDescent="0.25">
      <c r="A15" s="16" t="s">
        <v>97</v>
      </c>
      <c r="B15" s="97" t="s">
        <v>62</v>
      </c>
      <c r="C15" s="65"/>
      <c r="D15" s="65"/>
      <c r="E15" s="65"/>
      <c r="F15" s="66"/>
      <c r="G15" s="66"/>
      <c r="H15" s="66"/>
      <c r="I15" s="66"/>
      <c r="J15" s="66"/>
      <c r="K15" s="66"/>
      <c r="L15" s="66"/>
      <c r="M15" s="67"/>
      <c r="N15" s="67"/>
    </row>
    <row r="16" spans="1:14" s="42" customFormat="1" ht="78.75" outlineLevel="3" x14ac:dyDescent="0.25">
      <c r="A16" s="21"/>
      <c r="B16" s="8" t="s">
        <v>29</v>
      </c>
      <c r="C16" s="9"/>
      <c r="D16" s="10" t="s">
        <v>103</v>
      </c>
      <c r="E16" s="9" t="s">
        <v>4</v>
      </c>
      <c r="F16" s="43">
        <v>2671</v>
      </c>
      <c r="G16" s="43">
        <v>2614.9</v>
      </c>
      <c r="H16" s="43">
        <v>1788.4</v>
      </c>
      <c r="I16" s="43">
        <v>1627</v>
      </c>
      <c r="J16" s="40">
        <f t="shared" ref="J16:J25" si="0">SUM(F16:I16)</f>
        <v>8701.2999999999993</v>
      </c>
      <c r="K16" s="41"/>
      <c r="L16" s="41">
        <f>K16*J16</f>
        <v>0</v>
      </c>
      <c r="M16" s="102"/>
      <c r="N16" s="7"/>
    </row>
    <row r="17" spans="1:14" s="42" customFormat="1" ht="78.75" outlineLevel="3" x14ac:dyDescent="0.25">
      <c r="A17" s="21"/>
      <c r="B17" s="8" t="s">
        <v>32</v>
      </c>
      <c r="C17" s="9"/>
      <c r="D17" s="82" t="s">
        <v>98</v>
      </c>
      <c r="E17" s="9" t="s">
        <v>4</v>
      </c>
      <c r="F17" s="43">
        <v>20</v>
      </c>
      <c r="G17" s="43">
        <v>30</v>
      </c>
      <c r="H17" s="43">
        <v>64</v>
      </c>
      <c r="I17" s="43">
        <v>32</v>
      </c>
      <c r="J17" s="40">
        <f t="shared" si="0"/>
        <v>146</v>
      </c>
      <c r="K17" s="41"/>
      <c r="L17" s="41">
        <f t="shared" ref="L17:L39" si="1">K17*J17</f>
        <v>0</v>
      </c>
      <c r="M17" s="102"/>
      <c r="N17" s="7"/>
    </row>
    <row r="18" spans="1:14" s="42" customFormat="1" ht="126" outlineLevel="3" x14ac:dyDescent="0.25">
      <c r="A18" s="21"/>
      <c r="B18" s="8" t="s">
        <v>33</v>
      </c>
      <c r="C18" s="9"/>
      <c r="D18" s="82" t="s">
        <v>104</v>
      </c>
      <c r="E18" s="9" t="s">
        <v>4</v>
      </c>
      <c r="F18" s="43">
        <v>152</v>
      </c>
      <c r="G18" s="43">
        <v>152</v>
      </c>
      <c r="H18" s="43">
        <v>152</v>
      </c>
      <c r="I18" s="43">
        <v>152</v>
      </c>
      <c r="J18" s="40">
        <f t="shared" si="0"/>
        <v>608</v>
      </c>
      <c r="K18" s="41"/>
      <c r="L18" s="41">
        <f t="shared" si="1"/>
        <v>0</v>
      </c>
      <c r="M18" s="102"/>
      <c r="N18" s="7"/>
    </row>
    <row r="19" spans="1:14" s="42" customFormat="1" ht="47.25" outlineLevel="3" x14ac:dyDescent="0.25">
      <c r="A19" s="21"/>
      <c r="B19" s="8" t="s">
        <v>34</v>
      </c>
      <c r="C19" s="9"/>
      <c r="D19" s="82" t="s">
        <v>105</v>
      </c>
      <c r="E19" s="9" t="s">
        <v>4</v>
      </c>
      <c r="F19" s="43">
        <v>40</v>
      </c>
      <c r="G19" s="43">
        <v>32</v>
      </c>
      <c r="H19" s="43">
        <v>32</v>
      </c>
      <c r="I19" s="43">
        <v>40</v>
      </c>
      <c r="J19" s="40">
        <f t="shared" si="0"/>
        <v>144</v>
      </c>
      <c r="K19" s="41"/>
      <c r="L19" s="41">
        <f t="shared" si="1"/>
        <v>0</v>
      </c>
      <c r="M19" s="102"/>
      <c r="N19" s="7"/>
    </row>
    <row r="20" spans="1:14" s="6" customFormat="1" ht="78.75" outlineLevel="3" x14ac:dyDescent="0.25">
      <c r="A20" s="21"/>
      <c r="B20" s="4" t="s">
        <v>59</v>
      </c>
      <c r="C20" s="5"/>
      <c r="D20" s="82" t="s">
        <v>106</v>
      </c>
      <c r="E20" s="5" t="s">
        <v>4</v>
      </c>
      <c r="F20" s="86">
        <v>150</v>
      </c>
      <c r="G20" s="30">
        <v>90</v>
      </c>
      <c r="H20" s="30">
        <v>0</v>
      </c>
      <c r="I20" s="30">
        <v>90</v>
      </c>
      <c r="J20" s="31">
        <f t="shared" si="0"/>
        <v>330</v>
      </c>
      <c r="K20" s="41"/>
      <c r="L20" s="32">
        <f>K20*J20</f>
        <v>0</v>
      </c>
      <c r="M20" s="107"/>
      <c r="N20" s="23"/>
    </row>
    <row r="21" spans="1:14" s="6" customFormat="1" ht="47.25" outlineLevel="3" x14ac:dyDescent="0.25">
      <c r="A21" s="21"/>
      <c r="B21" s="4" t="s">
        <v>99</v>
      </c>
      <c r="C21" s="5"/>
      <c r="D21" s="82" t="s">
        <v>108</v>
      </c>
      <c r="E21" s="5" t="s">
        <v>4</v>
      </c>
      <c r="F21" s="86">
        <v>330</v>
      </c>
      <c r="G21" s="30">
        <v>280</v>
      </c>
      <c r="H21" s="30">
        <v>224</v>
      </c>
      <c r="I21" s="30">
        <v>282</v>
      </c>
      <c r="J21" s="31">
        <f t="shared" si="0"/>
        <v>1116</v>
      </c>
      <c r="K21" s="41"/>
      <c r="L21" s="32">
        <f>K21*J21</f>
        <v>0</v>
      </c>
      <c r="M21" s="107"/>
      <c r="N21" s="23"/>
    </row>
    <row r="22" spans="1:14" s="42" customFormat="1" ht="31.5" outlineLevel="3" x14ac:dyDescent="0.25">
      <c r="A22" s="21"/>
      <c r="B22" s="8" t="s">
        <v>30</v>
      </c>
      <c r="C22" s="9"/>
      <c r="D22" s="82" t="s">
        <v>110</v>
      </c>
      <c r="E22" s="9" t="s">
        <v>4</v>
      </c>
      <c r="F22" s="43">
        <v>8</v>
      </c>
      <c r="G22" s="43">
        <v>8</v>
      </c>
      <c r="H22" s="43">
        <v>8</v>
      </c>
      <c r="I22" s="43">
        <v>8</v>
      </c>
      <c r="J22" s="40">
        <f t="shared" si="0"/>
        <v>32</v>
      </c>
      <c r="K22" s="41"/>
      <c r="L22" s="41">
        <f t="shared" ref="L22" si="2">K22*J22</f>
        <v>0</v>
      </c>
      <c r="M22" s="102"/>
      <c r="N22" s="7"/>
    </row>
    <row r="23" spans="1:14" s="42" customFormat="1" ht="47.25" outlineLevel="3" x14ac:dyDescent="0.25">
      <c r="A23" s="21"/>
      <c r="B23" s="8" t="s">
        <v>31</v>
      </c>
      <c r="C23" s="9"/>
      <c r="D23" s="82" t="s">
        <v>111</v>
      </c>
      <c r="E23" s="9" t="s">
        <v>4</v>
      </c>
      <c r="F23" s="43">
        <v>1.5</v>
      </c>
      <c r="G23" s="43">
        <v>1.2</v>
      </c>
      <c r="H23" s="43">
        <v>1.2</v>
      </c>
      <c r="I23" s="43">
        <v>1.5</v>
      </c>
      <c r="J23" s="40">
        <f t="shared" si="0"/>
        <v>5.4</v>
      </c>
      <c r="K23" s="41"/>
      <c r="L23" s="41">
        <f t="shared" si="1"/>
        <v>0</v>
      </c>
      <c r="M23" s="102"/>
      <c r="N23" s="7"/>
    </row>
    <row r="24" spans="1:14" s="42" customFormat="1" ht="63" outlineLevel="3" x14ac:dyDescent="0.25">
      <c r="A24" s="21"/>
      <c r="B24" s="8" t="s">
        <v>51</v>
      </c>
      <c r="C24" s="9"/>
      <c r="D24" s="82" t="s">
        <v>109</v>
      </c>
      <c r="E24" s="9" t="s">
        <v>4</v>
      </c>
      <c r="F24" s="43">
        <v>1968.5</v>
      </c>
      <c r="G24" s="43">
        <v>1940.4</v>
      </c>
      <c r="H24" s="43">
        <v>1145.4000000000001</v>
      </c>
      <c r="I24" s="43">
        <v>1152</v>
      </c>
      <c r="J24" s="40">
        <f t="shared" si="0"/>
        <v>6206.3</v>
      </c>
      <c r="K24" s="41"/>
      <c r="L24" s="41">
        <f t="shared" si="1"/>
        <v>0</v>
      </c>
      <c r="M24" s="102"/>
      <c r="N24" s="7"/>
    </row>
    <row r="25" spans="1:14" s="42" customFormat="1" ht="47.25" outlineLevel="3" x14ac:dyDescent="0.25">
      <c r="A25" s="21"/>
      <c r="B25" s="4" t="s">
        <v>52</v>
      </c>
      <c r="C25" s="9"/>
      <c r="D25" s="82" t="s">
        <v>101</v>
      </c>
      <c r="E25" s="9" t="s">
        <v>4</v>
      </c>
      <c r="F25" s="43">
        <v>39.1</v>
      </c>
      <c r="G25" s="43">
        <v>32.299999999999997</v>
      </c>
      <c r="H25" s="43">
        <v>78.2</v>
      </c>
      <c r="I25" s="43">
        <v>30.6</v>
      </c>
      <c r="J25" s="40">
        <f t="shared" si="0"/>
        <v>180.2</v>
      </c>
      <c r="K25" s="41"/>
      <c r="L25" s="41">
        <f t="shared" si="1"/>
        <v>0</v>
      </c>
      <c r="M25" s="102"/>
      <c r="N25" s="7"/>
    </row>
    <row r="26" spans="1:14" s="42" customFormat="1" ht="24.75" customHeight="1" outlineLevel="3" x14ac:dyDescent="0.25">
      <c r="A26" s="21"/>
      <c r="B26" s="106" t="s">
        <v>112</v>
      </c>
      <c r="C26" s="9"/>
      <c r="D26" s="82"/>
      <c r="E26" s="9"/>
      <c r="F26" s="43"/>
      <c r="G26" s="43"/>
      <c r="H26" s="43"/>
      <c r="I26" s="43"/>
      <c r="J26" s="40"/>
      <c r="K26" s="41"/>
      <c r="L26" s="40"/>
      <c r="M26" s="102"/>
      <c r="N26" s="7"/>
    </row>
    <row r="27" spans="1:14" s="42" customFormat="1" outlineLevel="3" x14ac:dyDescent="0.25">
      <c r="A27" s="21"/>
      <c r="B27" s="93" t="s">
        <v>84</v>
      </c>
      <c r="C27" s="9"/>
      <c r="D27" s="82"/>
      <c r="E27" s="9" t="s">
        <v>5</v>
      </c>
      <c r="F27" s="43">
        <v>4</v>
      </c>
      <c r="G27" s="43">
        <v>4</v>
      </c>
      <c r="H27" s="43">
        <v>0</v>
      </c>
      <c r="I27" s="43">
        <v>4</v>
      </c>
      <c r="J27" s="40">
        <f t="shared" ref="J27:J39" si="3">SUM(F27:I27)</f>
        <v>12</v>
      </c>
      <c r="K27" s="41"/>
      <c r="L27" s="41">
        <f t="shared" si="1"/>
        <v>0</v>
      </c>
      <c r="M27" s="102"/>
      <c r="N27" s="7"/>
    </row>
    <row r="28" spans="1:14" s="42" customFormat="1" outlineLevel="3" x14ac:dyDescent="0.25">
      <c r="A28" s="21"/>
      <c r="B28" s="93" t="s">
        <v>86</v>
      </c>
      <c r="C28" s="9"/>
      <c r="D28" s="82"/>
      <c r="E28" s="9" t="s">
        <v>5</v>
      </c>
      <c r="F28" s="43">
        <v>48</v>
      </c>
      <c r="G28" s="43">
        <v>48</v>
      </c>
      <c r="H28" s="43">
        <v>76</v>
      </c>
      <c r="I28" s="43">
        <v>48</v>
      </c>
      <c r="J28" s="40">
        <f t="shared" si="3"/>
        <v>220</v>
      </c>
      <c r="K28" s="41"/>
      <c r="L28" s="41">
        <f t="shared" si="1"/>
        <v>0</v>
      </c>
      <c r="M28" s="102"/>
      <c r="N28" s="7"/>
    </row>
    <row r="29" spans="1:14" s="42" customFormat="1" outlineLevel="3" x14ac:dyDescent="0.25">
      <c r="A29" s="21"/>
      <c r="B29" s="93" t="s">
        <v>122</v>
      </c>
      <c r="C29" s="9"/>
      <c r="D29" s="82"/>
      <c r="E29" s="9" t="s">
        <v>5</v>
      </c>
      <c r="F29" s="43">
        <v>660</v>
      </c>
      <c r="G29" s="43">
        <v>560</v>
      </c>
      <c r="H29" s="43">
        <v>448</v>
      </c>
      <c r="I29" s="43">
        <v>564</v>
      </c>
      <c r="J29" s="40">
        <f t="shared" si="3"/>
        <v>2232</v>
      </c>
      <c r="K29" s="41"/>
      <c r="L29" s="41">
        <f t="shared" si="1"/>
        <v>0</v>
      </c>
      <c r="M29" s="102"/>
      <c r="N29" s="7"/>
    </row>
    <row r="30" spans="1:14" s="42" customFormat="1" ht="31.5" outlineLevel="3" x14ac:dyDescent="0.25">
      <c r="A30" s="21"/>
      <c r="B30" s="93" t="s">
        <v>123</v>
      </c>
      <c r="C30" s="9"/>
      <c r="D30" s="82"/>
      <c r="E30" s="9" t="s">
        <v>5</v>
      </c>
      <c r="F30" s="43">
        <v>12439</v>
      </c>
      <c r="G30" s="43">
        <v>12096.5</v>
      </c>
      <c r="H30" s="43">
        <v>7900</v>
      </c>
      <c r="I30" s="43">
        <v>7449</v>
      </c>
      <c r="J30" s="40">
        <f t="shared" si="3"/>
        <v>39884.5</v>
      </c>
      <c r="K30" s="41"/>
      <c r="L30" s="41">
        <f t="shared" si="1"/>
        <v>0</v>
      </c>
      <c r="M30" s="102"/>
      <c r="N30" s="7"/>
    </row>
    <row r="31" spans="1:14" s="42" customFormat="1" ht="31.5" outlineLevel="3" x14ac:dyDescent="0.25">
      <c r="A31" s="21"/>
      <c r="B31" s="93" t="s">
        <v>142</v>
      </c>
      <c r="C31" s="9"/>
      <c r="D31" s="82"/>
      <c r="E31" s="9" t="s">
        <v>4</v>
      </c>
      <c r="F31" s="43">
        <v>2</v>
      </c>
      <c r="G31" s="43">
        <v>2</v>
      </c>
      <c r="H31" s="43">
        <v>2</v>
      </c>
      <c r="I31" s="43">
        <v>2</v>
      </c>
      <c r="J31" s="40">
        <f t="shared" si="3"/>
        <v>8</v>
      </c>
      <c r="K31" s="41"/>
      <c r="L31" s="41">
        <f t="shared" si="1"/>
        <v>0</v>
      </c>
      <c r="M31" s="102"/>
      <c r="N31" s="7"/>
    </row>
    <row r="32" spans="1:14" s="42" customFormat="1" ht="31.5" outlineLevel="3" x14ac:dyDescent="0.25">
      <c r="A32" s="100"/>
      <c r="B32" s="93" t="s">
        <v>114</v>
      </c>
      <c r="C32" s="9"/>
      <c r="D32" s="82"/>
      <c r="E32" s="9" t="s">
        <v>5</v>
      </c>
      <c r="F32" s="30">
        <v>1</v>
      </c>
      <c r="G32" s="30">
        <v>1</v>
      </c>
      <c r="H32" s="30">
        <v>1</v>
      </c>
      <c r="I32" s="30">
        <v>1</v>
      </c>
      <c r="J32" s="40">
        <f t="shared" si="3"/>
        <v>4</v>
      </c>
      <c r="K32" s="41"/>
      <c r="L32" s="41">
        <f t="shared" si="1"/>
        <v>0</v>
      </c>
      <c r="M32" s="85"/>
      <c r="N32" s="7"/>
    </row>
    <row r="33" spans="1:14" s="42" customFormat="1" outlineLevel="3" x14ac:dyDescent="0.25">
      <c r="A33" s="21"/>
      <c r="B33" s="93" t="s">
        <v>119</v>
      </c>
      <c r="C33" s="9"/>
      <c r="D33" s="82"/>
      <c r="E33" s="9" t="s">
        <v>5</v>
      </c>
      <c r="F33" s="43">
        <v>3</v>
      </c>
      <c r="G33" s="43">
        <v>3</v>
      </c>
      <c r="H33" s="43">
        <v>3</v>
      </c>
      <c r="I33" s="43">
        <v>3</v>
      </c>
      <c r="J33" s="40">
        <f t="shared" si="3"/>
        <v>12</v>
      </c>
      <c r="K33" s="41"/>
      <c r="L33" s="41">
        <f t="shared" si="1"/>
        <v>0</v>
      </c>
      <c r="M33" s="85"/>
      <c r="N33" s="7"/>
    </row>
    <row r="34" spans="1:14" s="42" customFormat="1" outlineLevel="3" x14ac:dyDescent="0.25">
      <c r="A34" s="21"/>
      <c r="B34" s="93" t="s">
        <v>96</v>
      </c>
      <c r="C34" s="9"/>
      <c r="D34" s="82"/>
      <c r="E34" s="9" t="s">
        <v>120</v>
      </c>
      <c r="F34" s="43">
        <v>1</v>
      </c>
      <c r="G34" s="43">
        <v>1</v>
      </c>
      <c r="H34" s="43">
        <v>1</v>
      </c>
      <c r="I34" s="43">
        <v>1</v>
      </c>
      <c r="J34" s="40">
        <f t="shared" si="3"/>
        <v>4</v>
      </c>
      <c r="K34" s="41"/>
      <c r="L34" s="41">
        <f t="shared" si="1"/>
        <v>0</v>
      </c>
      <c r="M34" s="102"/>
      <c r="N34" s="7"/>
    </row>
    <row r="35" spans="1:14" s="42" customFormat="1" outlineLevel="3" x14ac:dyDescent="0.25">
      <c r="A35" s="21"/>
      <c r="B35" s="93" t="s">
        <v>121</v>
      </c>
      <c r="C35" s="9"/>
      <c r="D35" s="82"/>
      <c r="E35" s="9" t="s">
        <v>5</v>
      </c>
      <c r="F35" s="43">
        <v>1010</v>
      </c>
      <c r="G35" s="43">
        <v>946</v>
      </c>
      <c r="H35" s="43">
        <v>892</v>
      </c>
      <c r="I35" s="43">
        <v>620</v>
      </c>
      <c r="J35" s="40">
        <f t="shared" si="3"/>
        <v>3468</v>
      </c>
      <c r="K35" s="41"/>
      <c r="L35" s="41">
        <f t="shared" si="1"/>
        <v>0</v>
      </c>
      <c r="M35" s="102"/>
      <c r="N35" s="7"/>
    </row>
    <row r="36" spans="1:14" s="42" customFormat="1" outlineLevel="3" x14ac:dyDescent="0.25">
      <c r="A36" s="21"/>
      <c r="B36" s="93" t="s">
        <v>143</v>
      </c>
      <c r="C36" s="9"/>
      <c r="D36" s="82"/>
      <c r="E36" s="9" t="s">
        <v>5</v>
      </c>
      <c r="F36" s="43">
        <v>48</v>
      </c>
      <c r="G36" s="43">
        <v>32</v>
      </c>
      <c r="H36" s="43">
        <v>32</v>
      </c>
      <c r="I36" s="43">
        <v>48</v>
      </c>
      <c r="J36" s="40">
        <f t="shared" si="3"/>
        <v>160</v>
      </c>
      <c r="K36" s="41"/>
      <c r="L36" s="41">
        <f t="shared" si="1"/>
        <v>0</v>
      </c>
      <c r="M36" s="102"/>
      <c r="N36" s="7"/>
    </row>
    <row r="37" spans="1:14" s="42" customFormat="1" outlineLevel="3" x14ac:dyDescent="0.25">
      <c r="A37" s="21"/>
      <c r="B37" s="93" t="s">
        <v>144</v>
      </c>
      <c r="C37" s="9"/>
      <c r="D37" s="82"/>
      <c r="E37" s="9" t="s">
        <v>5</v>
      </c>
      <c r="F37" s="30">
        <v>36</v>
      </c>
      <c r="G37" s="43">
        <v>24</v>
      </c>
      <c r="H37" s="43">
        <v>24</v>
      </c>
      <c r="I37" s="43">
        <v>36</v>
      </c>
      <c r="J37" s="40">
        <f t="shared" si="3"/>
        <v>120</v>
      </c>
      <c r="K37" s="41"/>
      <c r="L37" s="41">
        <f t="shared" si="1"/>
        <v>0</v>
      </c>
      <c r="M37" s="85"/>
      <c r="N37" s="7"/>
    </row>
    <row r="38" spans="1:14" s="42" customFormat="1" outlineLevel="3" x14ac:dyDescent="0.25">
      <c r="A38" s="21"/>
      <c r="B38" s="93" t="s">
        <v>113</v>
      </c>
      <c r="C38" s="9"/>
      <c r="D38" s="82"/>
      <c r="E38" s="9" t="s">
        <v>5</v>
      </c>
      <c r="F38" s="43">
        <v>155</v>
      </c>
      <c r="G38" s="43">
        <v>147</v>
      </c>
      <c r="H38" s="43">
        <v>138</v>
      </c>
      <c r="I38" s="43">
        <v>90</v>
      </c>
      <c r="J38" s="40">
        <f t="shared" si="3"/>
        <v>530</v>
      </c>
      <c r="K38" s="41"/>
      <c r="L38" s="41">
        <f t="shared" si="1"/>
        <v>0</v>
      </c>
      <c r="M38" s="85"/>
      <c r="N38" s="7"/>
    </row>
    <row r="39" spans="1:14" s="42" customFormat="1" outlineLevel="3" x14ac:dyDescent="0.25">
      <c r="A39" s="21"/>
      <c r="B39" s="93" t="s">
        <v>118</v>
      </c>
      <c r="C39" s="9"/>
      <c r="D39" s="82"/>
      <c r="E39" s="9" t="s">
        <v>5</v>
      </c>
      <c r="F39" s="43">
        <v>97.75</v>
      </c>
      <c r="G39" s="43">
        <v>80.75</v>
      </c>
      <c r="H39" s="43">
        <v>195.5</v>
      </c>
      <c r="I39" s="43">
        <v>76.5</v>
      </c>
      <c r="J39" s="40">
        <f t="shared" si="3"/>
        <v>450.5</v>
      </c>
      <c r="K39" s="41"/>
      <c r="L39" s="41">
        <f t="shared" si="1"/>
        <v>0</v>
      </c>
      <c r="M39" s="85"/>
      <c r="N39" s="7"/>
    </row>
    <row r="40" spans="1:14" ht="23.25" customHeight="1" outlineLevel="1" x14ac:dyDescent="0.25">
      <c r="A40" s="60" t="s">
        <v>22</v>
      </c>
      <c r="B40" s="61" t="s">
        <v>15</v>
      </c>
      <c r="C40" s="62"/>
      <c r="D40" s="62"/>
      <c r="E40" s="62"/>
      <c r="F40" s="63"/>
      <c r="G40" s="63"/>
      <c r="H40" s="63"/>
      <c r="I40" s="63"/>
      <c r="J40" s="63"/>
      <c r="K40" s="63"/>
      <c r="L40" s="63"/>
      <c r="M40" s="64"/>
      <c r="N40" s="64"/>
    </row>
    <row r="41" spans="1:14" ht="23.25" customHeight="1" outlineLevel="2" x14ac:dyDescent="0.25">
      <c r="A41" s="16" t="s">
        <v>24</v>
      </c>
      <c r="B41" s="13" t="s">
        <v>15</v>
      </c>
      <c r="C41" s="65"/>
      <c r="D41" s="65"/>
      <c r="E41" s="65"/>
      <c r="F41" s="66"/>
      <c r="G41" s="66"/>
      <c r="H41" s="66"/>
      <c r="I41" s="66"/>
      <c r="J41" s="66"/>
      <c r="K41" s="66"/>
      <c r="L41" s="66"/>
      <c r="M41" s="67"/>
      <c r="N41" s="67"/>
    </row>
    <row r="42" spans="1:14" s="42" customFormat="1" ht="31.5" outlineLevel="3" x14ac:dyDescent="0.25">
      <c r="A42" s="21"/>
      <c r="B42" s="4" t="s">
        <v>48</v>
      </c>
      <c r="C42" s="9"/>
      <c r="D42" s="82" t="s">
        <v>129</v>
      </c>
      <c r="E42" s="9" t="s">
        <v>5</v>
      </c>
      <c r="F42" s="43">
        <v>1</v>
      </c>
      <c r="G42" s="43">
        <v>1</v>
      </c>
      <c r="H42" s="43">
        <v>1</v>
      </c>
      <c r="I42" s="43">
        <v>1</v>
      </c>
      <c r="J42" s="40">
        <f t="shared" ref="J42:J92" si="4">SUM(F42:I42)</f>
        <v>4</v>
      </c>
      <c r="K42" s="41"/>
      <c r="L42" s="41">
        <f>K42*J42</f>
        <v>0</v>
      </c>
      <c r="M42" s="46"/>
      <c r="N42" s="7"/>
    </row>
    <row r="43" spans="1:14" s="42" customFormat="1" ht="110.25" outlineLevel="3" x14ac:dyDescent="0.25">
      <c r="A43" s="21"/>
      <c r="B43" s="98" t="s">
        <v>49</v>
      </c>
      <c r="C43" s="9"/>
      <c r="D43" s="82" t="s">
        <v>130</v>
      </c>
      <c r="E43" s="9" t="s">
        <v>5</v>
      </c>
      <c r="F43" s="86">
        <v>1</v>
      </c>
      <c r="G43" s="43">
        <v>1</v>
      </c>
      <c r="H43" s="43">
        <v>1</v>
      </c>
      <c r="I43" s="43">
        <v>1</v>
      </c>
      <c r="J43" s="40">
        <f t="shared" si="4"/>
        <v>4</v>
      </c>
      <c r="K43" s="41"/>
      <c r="L43" s="41">
        <f t="shared" ref="L43:L83" si="5">K43*J43</f>
        <v>0</v>
      </c>
      <c r="M43" s="103"/>
      <c r="N43" s="7"/>
    </row>
    <row r="44" spans="1:14" s="42" customFormat="1" ht="63" outlineLevel="3" x14ac:dyDescent="0.25">
      <c r="A44" s="21"/>
      <c r="B44" s="98" t="s">
        <v>50</v>
      </c>
      <c r="C44" s="9"/>
      <c r="D44" s="82" t="s">
        <v>131</v>
      </c>
      <c r="E44" s="9" t="s">
        <v>5</v>
      </c>
      <c r="F44" s="30">
        <v>2</v>
      </c>
      <c r="G44" s="43">
        <v>2</v>
      </c>
      <c r="H44" s="43">
        <v>2</v>
      </c>
      <c r="I44" s="43">
        <v>2</v>
      </c>
      <c r="J44" s="40">
        <f t="shared" si="4"/>
        <v>8</v>
      </c>
      <c r="K44" s="41"/>
      <c r="L44" s="41">
        <f t="shared" si="5"/>
        <v>0</v>
      </c>
      <c r="M44" s="103"/>
      <c r="N44" s="7"/>
    </row>
    <row r="45" spans="1:14" s="42" customFormat="1" ht="31.5" outlineLevel="3" x14ac:dyDescent="0.25">
      <c r="A45" s="21"/>
      <c r="B45" s="98" t="s">
        <v>132</v>
      </c>
      <c r="C45" s="9"/>
      <c r="D45" s="82"/>
      <c r="E45" s="9" t="s">
        <v>5</v>
      </c>
      <c r="F45" s="30">
        <v>2</v>
      </c>
      <c r="G45" s="43">
        <v>2</v>
      </c>
      <c r="H45" s="43">
        <v>2</v>
      </c>
      <c r="I45" s="43">
        <v>2</v>
      </c>
      <c r="J45" s="40">
        <f t="shared" si="4"/>
        <v>8</v>
      </c>
      <c r="K45" s="41"/>
      <c r="L45" s="41">
        <f t="shared" si="5"/>
        <v>0</v>
      </c>
      <c r="M45" s="103"/>
      <c r="N45" s="7"/>
    </row>
    <row r="46" spans="1:14" s="42" customFormat="1" ht="78.75" outlineLevel="3" x14ac:dyDescent="0.25">
      <c r="A46" s="21"/>
      <c r="B46" s="98" t="s">
        <v>133</v>
      </c>
      <c r="C46" s="9"/>
      <c r="D46" s="82" t="s">
        <v>134</v>
      </c>
      <c r="E46" s="9" t="s">
        <v>5</v>
      </c>
      <c r="F46" s="30">
        <v>4</v>
      </c>
      <c r="G46" s="43">
        <v>4</v>
      </c>
      <c r="H46" s="43">
        <v>4</v>
      </c>
      <c r="I46" s="43">
        <v>4</v>
      </c>
      <c r="J46" s="40">
        <f t="shared" si="4"/>
        <v>16</v>
      </c>
      <c r="K46" s="41"/>
      <c r="L46" s="41">
        <f t="shared" si="5"/>
        <v>0</v>
      </c>
      <c r="M46" s="103"/>
      <c r="N46" s="7"/>
    </row>
    <row r="47" spans="1:14" s="42" customFormat="1" ht="31.5" outlineLevel="3" x14ac:dyDescent="0.25">
      <c r="A47" s="21"/>
      <c r="B47" s="8" t="s">
        <v>135</v>
      </c>
      <c r="C47" s="9"/>
      <c r="D47" s="82"/>
      <c r="E47" s="9" t="s">
        <v>5</v>
      </c>
      <c r="F47" s="30">
        <v>2</v>
      </c>
      <c r="G47" s="43">
        <v>2</v>
      </c>
      <c r="H47" s="43">
        <v>2</v>
      </c>
      <c r="I47" s="43">
        <v>2</v>
      </c>
      <c r="J47" s="40">
        <f t="shared" si="4"/>
        <v>8</v>
      </c>
      <c r="K47" s="41"/>
      <c r="L47" s="41">
        <f t="shared" si="5"/>
        <v>0</v>
      </c>
      <c r="M47" s="103"/>
      <c r="N47" s="7"/>
    </row>
    <row r="48" spans="1:14" s="42" customFormat="1" ht="31.5" outlineLevel="3" x14ac:dyDescent="0.25">
      <c r="A48" s="21"/>
      <c r="B48" s="8" t="s">
        <v>136</v>
      </c>
      <c r="C48" s="9"/>
      <c r="D48" s="82"/>
      <c r="E48" s="9" t="s">
        <v>5</v>
      </c>
      <c r="F48" s="30">
        <v>2</v>
      </c>
      <c r="G48" s="43">
        <v>2</v>
      </c>
      <c r="H48" s="43">
        <v>2</v>
      </c>
      <c r="I48" s="43">
        <v>2</v>
      </c>
      <c r="J48" s="40">
        <f t="shared" si="4"/>
        <v>8</v>
      </c>
      <c r="K48" s="41"/>
      <c r="L48" s="41">
        <f t="shared" si="5"/>
        <v>0</v>
      </c>
      <c r="M48" s="103"/>
      <c r="N48" s="7"/>
    </row>
    <row r="49" spans="1:14" s="42" customFormat="1" ht="31.5" outlineLevel="3" x14ac:dyDescent="0.25">
      <c r="A49" s="21"/>
      <c r="B49" s="8" t="s">
        <v>67</v>
      </c>
      <c r="C49" s="9"/>
      <c r="D49" s="82"/>
      <c r="E49" s="9" t="s">
        <v>5</v>
      </c>
      <c r="F49" s="86">
        <v>1</v>
      </c>
      <c r="G49" s="43">
        <v>1</v>
      </c>
      <c r="H49" s="43">
        <v>0</v>
      </c>
      <c r="I49" s="43">
        <v>1</v>
      </c>
      <c r="J49" s="40">
        <f t="shared" si="4"/>
        <v>3</v>
      </c>
      <c r="K49" s="41"/>
      <c r="L49" s="41">
        <f t="shared" si="5"/>
        <v>0</v>
      </c>
      <c r="M49" s="103"/>
      <c r="N49" s="7"/>
    </row>
    <row r="50" spans="1:14" s="42" customFormat="1" ht="31.5" outlineLevel="3" x14ac:dyDescent="0.25">
      <c r="A50" s="21"/>
      <c r="B50" s="98" t="s">
        <v>137</v>
      </c>
      <c r="C50" s="9"/>
      <c r="D50" s="82"/>
      <c r="E50" s="9" t="s">
        <v>5</v>
      </c>
      <c r="F50" s="86">
        <v>0</v>
      </c>
      <c r="G50" s="43">
        <v>0</v>
      </c>
      <c r="H50" s="43">
        <v>1</v>
      </c>
      <c r="I50" s="43">
        <v>0</v>
      </c>
      <c r="J50" s="40">
        <f t="shared" si="4"/>
        <v>1</v>
      </c>
      <c r="K50" s="41"/>
      <c r="L50" s="41">
        <f t="shared" si="5"/>
        <v>0</v>
      </c>
      <c r="M50" s="103"/>
      <c r="N50" s="7"/>
    </row>
    <row r="51" spans="1:14" s="42" customFormat="1" outlineLevel="3" x14ac:dyDescent="0.25">
      <c r="A51" s="21"/>
      <c r="B51" s="98" t="s">
        <v>68</v>
      </c>
      <c r="C51" s="9"/>
      <c r="D51" s="82"/>
      <c r="E51" s="9" t="s">
        <v>5</v>
      </c>
      <c r="F51" s="86">
        <v>0</v>
      </c>
      <c r="G51" s="43">
        <v>0</v>
      </c>
      <c r="H51" s="43">
        <v>1</v>
      </c>
      <c r="I51" s="43">
        <v>0</v>
      </c>
      <c r="J51" s="40">
        <f t="shared" si="4"/>
        <v>1</v>
      </c>
      <c r="K51" s="41"/>
      <c r="L51" s="41">
        <f t="shared" si="5"/>
        <v>0</v>
      </c>
      <c r="M51" s="103"/>
      <c r="N51" s="7"/>
    </row>
    <row r="52" spans="1:14" s="42" customFormat="1" ht="31.5" outlineLevel="3" x14ac:dyDescent="0.25">
      <c r="A52" s="21"/>
      <c r="B52" s="98" t="s">
        <v>138</v>
      </c>
      <c r="C52" s="9"/>
      <c r="D52" s="82"/>
      <c r="E52" s="9" t="s">
        <v>5</v>
      </c>
      <c r="F52" s="86">
        <v>1</v>
      </c>
      <c r="G52" s="43">
        <v>1</v>
      </c>
      <c r="H52" s="43">
        <v>1</v>
      </c>
      <c r="I52" s="43">
        <v>1</v>
      </c>
      <c r="J52" s="40">
        <f t="shared" si="4"/>
        <v>4</v>
      </c>
      <c r="K52" s="41"/>
      <c r="L52" s="41">
        <f t="shared" si="5"/>
        <v>0</v>
      </c>
      <c r="M52" s="103"/>
      <c r="N52" s="7"/>
    </row>
    <row r="53" spans="1:14" s="42" customFormat="1" outlineLevel="3" x14ac:dyDescent="0.25">
      <c r="A53" s="21"/>
      <c r="B53" s="98" t="s">
        <v>69</v>
      </c>
      <c r="C53" s="9"/>
      <c r="D53" s="82"/>
      <c r="E53" s="9" t="s">
        <v>5</v>
      </c>
      <c r="F53" s="86">
        <v>0</v>
      </c>
      <c r="G53" s="43">
        <v>0</v>
      </c>
      <c r="H53" s="43">
        <v>2</v>
      </c>
      <c r="I53" s="43">
        <v>0</v>
      </c>
      <c r="J53" s="40">
        <f t="shared" si="4"/>
        <v>2</v>
      </c>
      <c r="K53" s="41"/>
      <c r="L53" s="41">
        <f t="shared" si="5"/>
        <v>0</v>
      </c>
      <c r="M53" s="103"/>
      <c r="N53" s="7"/>
    </row>
    <row r="54" spans="1:14" s="42" customFormat="1" ht="31.5" outlineLevel="3" x14ac:dyDescent="0.25">
      <c r="A54" s="21"/>
      <c r="B54" s="98" t="s">
        <v>70</v>
      </c>
      <c r="C54" s="9"/>
      <c r="D54" s="82"/>
      <c r="E54" s="9" t="s">
        <v>5</v>
      </c>
      <c r="F54" s="86">
        <v>0</v>
      </c>
      <c r="G54" s="43">
        <v>0</v>
      </c>
      <c r="H54" s="43">
        <v>1</v>
      </c>
      <c r="I54" s="43">
        <v>0</v>
      </c>
      <c r="J54" s="40">
        <f t="shared" si="4"/>
        <v>1</v>
      </c>
      <c r="K54" s="41"/>
      <c r="L54" s="41">
        <f t="shared" si="5"/>
        <v>0</v>
      </c>
      <c r="M54" s="103"/>
      <c r="N54" s="7"/>
    </row>
    <row r="55" spans="1:14" s="42" customFormat="1" ht="31.5" outlineLevel="3" x14ac:dyDescent="0.25">
      <c r="A55" s="21"/>
      <c r="B55" s="98" t="s">
        <v>71</v>
      </c>
      <c r="C55" s="9"/>
      <c r="D55" s="82"/>
      <c r="E55" s="9" t="s">
        <v>5</v>
      </c>
      <c r="F55" s="86">
        <v>1</v>
      </c>
      <c r="G55" s="43">
        <v>1</v>
      </c>
      <c r="H55" s="43">
        <v>2</v>
      </c>
      <c r="I55" s="43">
        <v>1</v>
      </c>
      <c r="J55" s="40">
        <f t="shared" si="4"/>
        <v>5</v>
      </c>
      <c r="K55" s="41"/>
      <c r="L55" s="41">
        <f t="shared" si="5"/>
        <v>0</v>
      </c>
      <c r="M55" s="103"/>
      <c r="N55" s="7"/>
    </row>
    <row r="56" spans="1:14" s="42" customFormat="1" outlineLevel="3" x14ac:dyDescent="0.25">
      <c r="A56" s="21"/>
      <c r="B56" s="98" t="s">
        <v>72</v>
      </c>
      <c r="C56" s="9"/>
      <c r="D56" s="82"/>
      <c r="E56" s="9" t="s">
        <v>5</v>
      </c>
      <c r="F56" s="86">
        <v>1</v>
      </c>
      <c r="G56" s="43">
        <v>1</v>
      </c>
      <c r="H56" s="43">
        <v>2</v>
      </c>
      <c r="I56" s="43">
        <v>1</v>
      </c>
      <c r="J56" s="40">
        <f t="shared" si="4"/>
        <v>5</v>
      </c>
      <c r="K56" s="41"/>
      <c r="L56" s="41">
        <f t="shared" si="5"/>
        <v>0</v>
      </c>
      <c r="M56" s="103"/>
      <c r="N56" s="7"/>
    </row>
    <row r="57" spans="1:14" s="42" customFormat="1" outlineLevel="3" x14ac:dyDescent="0.25">
      <c r="A57" s="21"/>
      <c r="B57" s="98" t="s">
        <v>73</v>
      </c>
      <c r="C57" s="9"/>
      <c r="D57" s="82"/>
      <c r="E57" s="9" t="s">
        <v>5</v>
      </c>
      <c r="F57" s="86">
        <v>24</v>
      </c>
      <c r="G57" s="43">
        <v>24</v>
      </c>
      <c r="H57" s="43">
        <v>48</v>
      </c>
      <c r="I57" s="43">
        <v>24</v>
      </c>
      <c r="J57" s="40">
        <f t="shared" si="4"/>
        <v>120</v>
      </c>
      <c r="K57" s="41"/>
      <c r="L57" s="41">
        <f t="shared" si="5"/>
        <v>0</v>
      </c>
      <c r="M57" s="103"/>
      <c r="N57" s="7"/>
    </row>
    <row r="58" spans="1:14" s="42" customFormat="1" ht="31.5" outlineLevel="3" x14ac:dyDescent="0.25">
      <c r="A58" s="21"/>
      <c r="B58" s="98" t="s">
        <v>74</v>
      </c>
      <c r="C58" s="9"/>
      <c r="D58" s="82"/>
      <c r="E58" s="9" t="s">
        <v>5</v>
      </c>
      <c r="F58" s="86">
        <v>1</v>
      </c>
      <c r="G58" s="43">
        <v>1</v>
      </c>
      <c r="H58" s="43">
        <v>1</v>
      </c>
      <c r="I58" s="43">
        <v>1</v>
      </c>
      <c r="J58" s="40">
        <f t="shared" si="4"/>
        <v>4</v>
      </c>
      <c r="K58" s="41"/>
      <c r="L58" s="41">
        <f t="shared" si="5"/>
        <v>0</v>
      </c>
      <c r="M58" s="103"/>
      <c r="N58" s="7"/>
    </row>
    <row r="59" spans="1:14" s="42" customFormat="1" outlineLevel="3" x14ac:dyDescent="0.25">
      <c r="A59" s="21"/>
      <c r="B59" s="98" t="s">
        <v>75</v>
      </c>
      <c r="C59" s="9"/>
      <c r="D59" s="82"/>
      <c r="E59" s="9" t="s">
        <v>5</v>
      </c>
      <c r="F59" s="86">
        <v>3</v>
      </c>
      <c r="G59" s="43">
        <v>3</v>
      </c>
      <c r="H59" s="43">
        <v>6</v>
      </c>
      <c r="I59" s="43">
        <v>3</v>
      </c>
      <c r="J59" s="40">
        <f t="shared" si="4"/>
        <v>15</v>
      </c>
      <c r="K59" s="41"/>
      <c r="L59" s="41">
        <f t="shared" si="5"/>
        <v>0</v>
      </c>
      <c r="M59" s="103"/>
      <c r="N59" s="7"/>
    </row>
    <row r="60" spans="1:14" s="42" customFormat="1" ht="31.5" outlineLevel="3" x14ac:dyDescent="0.25">
      <c r="A60" s="21"/>
      <c r="B60" s="98" t="s">
        <v>76</v>
      </c>
      <c r="C60" s="9"/>
      <c r="D60" s="82"/>
      <c r="E60" s="9" t="s">
        <v>5</v>
      </c>
      <c r="F60" s="86">
        <v>1</v>
      </c>
      <c r="G60" s="43">
        <v>1</v>
      </c>
      <c r="H60" s="43">
        <v>1</v>
      </c>
      <c r="I60" s="43">
        <v>1</v>
      </c>
      <c r="J60" s="40">
        <f t="shared" si="4"/>
        <v>4</v>
      </c>
      <c r="K60" s="41"/>
      <c r="L60" s="41">
        <f t="shared" si="5"/>
        <v>0</v>
      </c>
      <c r="M60" s="103"/>
      <c r="N60" s="7"/>
    </row>
    <row r="61" spans="1:14" s="42" customFormat="1" ht="31.5" outlineLevel="3" x14ac:dyDescent="0.25">
      <c r="A61" s="21"/>
      <c r="B61" s="98" t="s">
        <v>77</v>
      </c>
      <c r="C61" s="9"/>
      <c r="D61" s="82"/>
      <c r="E61" s="9" t="s">
        <v>5</v>
      </c>
      <c r="F61" s="86">
        <v>2</v>
      </c>
      <c r="G61" s="43">
        <v>2</v>
      </c>
      <c r="H61" s="43">
        <v>2</v>
      </c>
      <c r="I61" s="43">
        <v>2</v>
      </c>
      <c r="J61" s="40">
        <f t="shared" si="4"/>
        <v>8</v>
      </c>
      <c r="K61" s="41"/>
      <c r="L61" s="41">
        <f t="shared" si="5"/>
        <v>0</v>
      </c>
      <c r="M61" s="103"/>
      <c r="N61" s="7"/>
    </row>
    <row r="62" spans="1:14" s="42" customFormat="1" ht="31.5" outlineLevel="3" x14ac:dyDescent="0.25">
      <c r="A62" s="21"/>
      <c r="B62" s="98" t="s">
        <v>78</v>
      </c>
      <c r="C62" s="9"/>
      <c r="D62" s="82"/>
      <c r="E62" s="9" t="s">
        <v>5</v>
      </c>
      <c r="F62" s="86">
        <v>2</v>
      </c>
      <c r="G62" s="43">
        <v>2</v>
      </c>
      <c r="H62" s="43">
        <v>2</v>
      </c>
      <c r="I62" s="43">
        <v>2</v>
      </c>
      <c r="J62" s="40">
        <f t="shared" si="4"/>
        <v>8</v>
      </c>
      <c r="K62" s="41"/>
      <c r="L62" s="41">
        <f t="shared" si="5"/>
        <v>0</v>
      </c>
      <c r="M62" s="103"/>
      <c r="N62" s="80"/>
    </row>
    <row r="63" spans="1:14" s="42" customFormat="1" outlineLevel="3" x14ac:dyDescent="0.25">
      <c r="A63" s="21"/>
      <c r="B63" s="98" t="s">
        <v>139</v>
      </c>
      <c r="C63" s="9"/>
      <c r="D63" s="82"/>
      <c r="E63" s="9" t="s">
        <v>5</v>
      </c>
      <c r="F63" s="86">
        <v>2</v>
      </c>
      <c r="G63" s="43">
        <v>2</v>
      </c>
      <c r="H63" s="43">
        <v>2</v>
      </c>
      <c r="I63" s="43">
        <v>2</v>
      </c>
      <c r="J63" s="40">
        <f t="shared" si="4"/>
        <v>8</v>
      </c>
      <c r="K63" s="41"/>
      <c r="L63" s="41">
        <f t="shared" si="5"/>
        <v>0</v>
      </c>
      <c r="M63" s="103"/>
      <c r="N63" s="80"/>
    </row>
    <row r="64" spans="1:14" s="42" customFormat="1" outlineLevel="3" x14ac:dyDescent="0.25">
      <c r="A64" s="21"/>
      <c r="B64" s="98" t="s">
        <v>79</v>
      </c>
      <c r="C64" s="9"/>
      <c r="D64" s="82"/>
      <c r="E64" s="9" t="s">
        <v>5</v>
      </c>
      <c r="F64" s="86">
        <v>4</v>
      </c>
      <c r="G64" s="43">
        <v>4</v>
      </c>
      <c r="H64" s="43">
        <v>4</v>
      </c>
      <c r="I64" s="43">
        <v>4</v>
      </c>
      <c r="J64" s="40">
        <f t="shared" si="4"/>
        <v>16</v>
      </c>
      <c r="K64" s="41"/>
      <c r="L64" s="41">
        <f t="shared" si="5"/>
        <v>0</v>
      </c>
      <c r="M64" s="103"/>
      <c r="N64" s="80"/>
    </row>
    <row r="65" spans="1:14" s="42" customFormat="1" outlineLevel="3" x14ac:dyDescent="0.25">
      <c r="A65" s="21"/>
      <c r="B65" s="98" t="s">
        <v>80</v>
      </c>
      <c r="C65" s="9"/>
      <c r="D65" s="82"/>
      <c r="E65" s="9" t="s">
        <v>5</v>
      </c>
      <c r="F65" s="86">
        <v>1</v>
      </c>
      <c r="G65" s="43">
        <v>1</v>
      </c>
      <c r="H65" s="43">
        <v>1</v>
      </c>
      <c r="I65" s="43">
        <v>1</v>
      </c>
      <c r="J65" s="40">
        <f t="shared" si="4"/>
        <v>4</v>
      </c>
      <c r="K65" s="41"/>
      <c r="L65" s="41">
        <f t="shared" si="5"/>
        <v>0</v>
      </c>
      <c r="M65" s="103"/>
      <c r="N65" s="80"/>
    </row>
    <row r="66" spans="1:14" s="42" customFormat="1" outlineLevel="3" x14ac:dyDescent="0.25">
      <c r="A66" s="21"/>
      <c r="B66" s="98" t="s">
        <v>140</v>
      </c>
      <c r="C66" s="9"/>
      <c r="D66" s="82"/>
      <c r="E66" s="9" t="s">
        <v>5</v>
      </c>
      <c r="F66" s="86">
        <v>1</v>
      </c>
      <c r="G66" s="43">
        <v>1</v>
      </c>
      <c r="H66" s="43">
        <v>1</v>
      </c>
      <c r="I66" s="43">
        <v>1</v>
      </c>
      <c r="J66" s="40">
        <f t="shared" si="4"/>
        <v>4</v>
      </c>
      <c r="K66" s="41"/>
      <c r="L66" s="41">
        <f t="shared" si="5"/>
        <v>0</v>
      </c>
      <c r="M66" s="103"/>
      <c r="N66" s="80"/>
    </row>
    <row r="67" spans="1:14" s="42" customFormat="1" ht="31.5" outlineLevel="3" x14ac:dyDescent="0.25">
      <c r="A67" s="21"/>
      <c r="B67" s="98" t="s">
        <v>81</v>
      </c>
      <c r="C67" s="9"/>
      <c r="D67" s="82"/>
      <c r="E67" s="9" t="s">
        <v>5</v>
      </c>
      <c r="F67" s="86">
        <v>3</v>
      </c>
      <c r="G67" s="43">
        <v>3</v>
      </c>
      <c r="H67" s="43">
        <v>3</v>
      </c>
      <c r="I67" s="43">
        <v>3</v>
      </c>
      <c r="J67" s="40">
        <f t="shared" si="4"/>
        <v>12</v>
      </c>
      <c r="K67" s="41"/>
      <c r="L67" s="41">
        <f t="shared" si="5"/>
        <v>0</v>
      </c>
      <c r="M67" s="103"/>
      <c r="N67" s="7"/>
    </row>
    <row r="68" spans="1:14" s="42" customFormat="1" ht="31.5" outlineLevel="3" x14ac:dyDescent="0.25">
      <c r="A68" s="21"/>
      <c r="B68" s="98" t="s">
        <v>141</v>
      </c>
      <c r="C68" s="9"/>
      <c r="D68" s="82"/>
      <c r="E68" s="9" t="s">
        <v>5</v>
      </c>
      <c r="F68" s="86">
        <v>30</v>
      </c>
      <c r="G68" s="43">
        <v>30</v>
      </c>
      <c r="H68" s="43">
        <v>59</v>
      </c>
      <c r="I68" s="43">
        <v>31</v>
      </c>
      <c r="J68" s="40">
        <f t="shared" si="4"/>
        <v>150</v>
      </c>
      <c r="K68" s="41"/>
      <c r="L68" s="41">
        <f t="shared" si="5"/>
        <v>0</v>
      </c>
      <c r="M68" s="103"/>
      <c r="N68" s="7"/>
    </row>
    <row r="69" spans="1:14" s="42" customFormat="1" outlineLevel="3" x14ac:dyDescent="0.25">
      <c r="A69" s="21"/>
      <c r="B69" s="98" t="s">
        <v>83</v>
      </c>
      <c r="C69" s="9"/>
      <c r="D69" s="82"/>
      <c r="E69" s="9" t="s">
        <v>5</v>
      </c>
      <c r="F69" s="86">
        <v>1</v>
      </c>
      <c r="G69" s="43">
        <v>1</v>
      </c>
      <c r="H69" s="43">
        <v>1</v>
      </c>
      <c r="I69" s="43">
        <v>1</v>
      </c>
      <c r="J69" s="40">
        <f t="shared" si="4"/>
        <v>4</v>
      </c>
      <c r="K69" s="41"/>
      <c r="L69" s="41">
        <f t="shared" si="5"/>
        <v>0</v>
      </c>
      <c r="M69" s="103"/>
      <c r="N69" s="7"/>
    </row>
    <row r="70" spans="1:14" s="42" customFormat="1" outlineLevel="3" x14ac:dyDescent="0.25">
      <c r="A70" s="21"/>
      <c r="B70" s="99" t="s">
        <v>85</v>
      </c>
      <c r="C70" s="9"/>
      <c r="D70" s="82"/>
      <c r="E70" s="9" t="s">
        <v>5</v>
      </c>
      <c r="F70" s="86">
        <v>4</v>
      </c>
      <c r="G70" s="43">
        <v>4</v>
      </c>
      <c r="H70" s="43">
        <v>4</v>
      </c>
      <c r="I70" s="43">
        <v>4</v>
      </c>
      <c r="J70" s="40">
        <f t="shared" si="4"/>
        <v>16</v>
      </c>
      <c r="K70" s="41"/>
      <c r="L70" s="41">
        <f t="shared" si="5"/>
        <v>0</v>
      </c>
      <c r="M70" s="103"/>
      <c r="N70" s="7"/>
    </row>
    <row r="71" spans="1:14" s="42" customFormat="1" ht="31.5" outlineLevel="3" x14ac:dyDescent="0.25">
      <c r="A71" s="21"/>
      <c r="B71" s="99" t="s">
        <v>87</v>
      </c>
      <c r="C71" s="9"/>
      <c r="D71" s="82"/>
      <c r="E71" s="9" t="s">
        <v>5</v>
      </c>
      <c r="F71" s="86">
        <v>1</v>
      </c>
      <c r="G71" s="43">
        <v>1</v>
      </c>
      <c r="H71" s="43">
        <v>1</v>
      </c>
      <c r="I71" s="43">
        <v>1</v>
      </c>
      <c r="J71" s="40">
        <f t="shared" si="4"/>
        <v>4</v>
      </c>
      <c r="K71" s="41"/>
      <c r="L71" s="41">
        <f t="shared" si="5"/>
        <v>0</v>
      </c>
      <c r="M71" s="103"/>
      <c r="N71" s="7"/>
    </row>
    <row r="72" spans="1:14" s="42" customFormat="1" ht="31.5" outlineLevel="3" x14ac:dyDescent="0.25">
      <c r="A72" s="21"/>
      <c r="B72" s="99" t="s">
        <v>88</v>
      </c>
      <c r="C72" s="9"/>
      <c r="D72" s="82"/>
      <c r="E72" s="9" t="s">
        <v>5</v>
      </c>
      <c r="F72" s="86">
        <v>2</v>
      </c>
      <c r="G72" s="43">
        <v>2</v>
      </c>
      <c r="H72" s="43">
        <v>2</v>
      </c>
      <c r="I72" s="43">
        <v>2</v>
      </c>
      <c r="J72" s="40">
        <f t="shared" si="4"/>
        <v>8</v>
      </c>
      <c r="K72" s="41"/>
      <c r="L72" s="41">
        <f t="shared" si="5"/>
        <v>0</v>
      </c>
      <c r="M72" s="103"/>
      <c r="N72" s="7"/>
    </row>
    <row r="73" spans="1:14" s="42" customFormat="1" ht="31.5" outlineLevel="3" x14ac:dyDescent="0.25">
      <c r="A73" s="21"/>
      <c r="B73" s="99" t="s">
        <v>89</v>
      </c>
      <c r="C73" s="9"/>
      <c r="D73" s="82"/>
      <c r="E73" s="9" t="s">
        <v>5</v>
      </c>
      <c r="F73" s="86">
        <v>1</v>
      </c>
      <c r="G73" s="43">
        <v>1</v>
      </c>
      <c r="H73" s="43">
        <v>0</v>
      </c>
      <c r="I73" s="43">
        <v>1</v>
      </c>
      <c r="J73" s="40">
        <f t="shared" si="4"/>
        <v>3</v>
      </c>
      <c r="K73" s="41"/>
      <c r="L73" s="41">
        <f t="shared" si="5"/>
        <v>0</v>
      </c>
      <c r="M73" s="103"/>
      <c r="N73" s="7"/>
    </row>
    <row r="74" spans="1:14" s="42" customFormat="1" ht="31.5" outlineLevel="3" x14ac:dyDescent="0.25">
      <c r="A74" s="21"/>
      <c r="B74" s="99" t="s">
        <v>90</v>
      </c>
      <c r="C74" s="9"/>
      <c r="D74" s="82"/>
      <c r="E74" s="9" t="s">
        <v>5</v>
      </c>
      <c r="F74" s="86">
        <v>1</v>
      </c>
      <c r="G74" s="43">
        <v>1</v>
      </c>
      <c r="H74" s="43">
        <v>0</v>
      </c>
      <c r="I74" s="43">
        <v>1</v>
      </c>
      <c r="J74" s="40">
        <f t="shared" si="4"/>
        <v>3</v>
      </c>
      <c r="K74" s="41"/>
      <c r="L74" s="41">
        <f t="shared" si="5"/>
        <v>0</v>
      </c>
      <c r="M74" s="103"/>
      <c r="N74" s="7"/>
    </row>
    <row r="75" spans="1:14" s="6" customFormat="1" outlineLevel="3" x14ac:dyDescent="0.25">
      <c r="A75" s="21"/>
      <c r="B75" s="4" t="s">
        <v>91</v>
      </c>
      <c r="C75" s="5"/>
      <c r="D75" s="82"/>
      <c r="E75" s="5" t="s">
        <v>5</v>
      </c>
      <c r="F75" s="30">
        <v>1</v>
      </c>
      <c r="G75" s="30">
        <v>1</v>
      </c>
      <c r="H75" s="30">
        <v>1</v>
      </c>
      <c r="I75" s="30">
        <v>1</v>
      </c>
      <c r="J75" s="40">
        <f t="shared" si="4"/>
        <v>4</v>
      </c>
      <c r="K75" s="41"/>
      <c r="L75" s="32">
        <f t="shared" si="5"/>
        <v>0</v>
      </c>
      <c r="M75" s="83"/>
      <c r="N75" s="80"/>
    </row>
    <row r="76" spans="1:14" s="6" customFormat="1" outlineLevel="3" x14ac:dyDescent="0.25">
      <c r="A76" s="21"/>
      <c r="B76" s="4" t="s">
        <v>92</v>
      </c>
      <c r="C76" s="5"/>
      <c r="D76" s="82"/>
      <c r="E76" s="5" t="s">
        <v>5</v>
      </c>
      <c r="F76" s="30">
        <v>1</v>
      </c>
      <c r="G76" s="30">
        <v>1</v>
      </c>
      <c r="H76" s="30">
        <v>1</v>
      </c>
      <c r="I76" s="30">
        <v>1</v>
      </c>
      <c r="J76" s="40">
        <f t="shared" si="4"/>
        <v>4</v>
      </c>
      <c r="K76" s="41"/>
      <c r="L76" s="32">
        <f t="shared" si="5"/>
        <v>0</v>
      </c>
      <c r="M76" s="83"/>
      <c r="N76" s="80"/>
    </row>
    <row r="77" spans="1:14" s="6" customFormat="1" outlineLevel="3" x14ac:dyDescent="0.25">
      <c r="A77" s="21"/>
      <c r="B77" s="4" t="s">
        <v>93</v>
      </c>
      <c r="C77" s="5"/>
      <c r="D77" s="82"/>
      <c r="E77" s="5" t="s">
        <v>4</v>
      </c>
      <c r="F77" s="30">
        <v>494.53</v>
      </c>
      <c r="G77" s="30">
        <v>487.5</v>
      </c>
      <c r="H77" s="30">
        <v>288.75</v>
      </c>
      <c r="I77" s="30">
        <v>290.39999999999998</v>
      </c>
      <c r="J77" s="40">
        <f t="shared" si="4"/>
        <v>1561.18</v>
      </c>
      <c r="K77" s="41"/>
      <c r="L77" s="32">
        <f t="shared" si="5"/>
        <v>0</v>
      </c>
      <c r="M77" s="83"/>
      <c r="N77" s="80"/>
    </row>
    <row r="78" spans="1:14" s="42" customFormat="1" ht="78.75" outlineLevel="3" x14ac:dyDescent="0.25">
      <c r="A78" s="21"/>
      <c r="B78" s="8" t="s">
        <v>53</v>
      </c>
      <c r="C78" s="9"/>
      <c r="D78" s="82" t="s">
        <v>145</v>
      </c>
      <c r="E78" s="9" t="s">
        <v>5</v>
      </c>
      <c r="F78" s="43">
        <v>22</v>
      </c>
      <c r="G78" s="43">
        <v>18</v>
      </c>
      <c r="H78" s="43">
        <v>0</v>
      </c>
      <c r="I78" s="43">
        <v>18</v>
      </c>
      <c r="J78" s="40">
        <f t="shared" si="4"/>
        <v>58</v>
      </c>
      <c r="K78" s="41"/>
      <c r="L78" s="41">
        <f t="shared" si="5"/>
        <v>0</v>
      </c>
      <c r="M78" s="85"/>
      <c r="N78" s="7"/>
    </row>
    <row r="79" spans="1:14" s="42" customFormat="1" ht="78.75" outlineLevel="3" x14ac:dyDescent="0.25">
      <c r="A79" s="21"/>
      <c r="B79" s="8" t="s">
        <v>54</v>
      </c>
      <c r="C79" s="9"/>
      <c r="D79" s="82" t="s">
        <v>146</v>
      </c>
      <c r="E79" s="9" t="s">
        <v>5</v>
      </c>
      <c r="F79" s="43">
        <v>1</v>
      </c>
      <c r="G79" s="43">
        <v>1</v>
      </c>
      <c r="H79" s="43">
        <v>46</v>
      </c>
      <c r="I79" s="43">
        <v>0</v>
      </c>
      <c r="J79" s="40">
        <f t="shared" si="4"/>
        <v>48</v>
      </c>
      <c r="K79" s="41"/>
      <c r="L79" s="41">
        <f t="shared" si="5"/>
        <v>0</v>
      </c>
      <c r="M79" s="85"/>
      <c r="N79" s="7"/>
    </row>
    <row r="80" spans="1:14" s="42" customFormat="1" ht="47.25" outlineLevel="3" x14ac:dyDescent="0.25">
      <c r="A80" s="21"/>
      <c r="B80" s="8" t="s">
        <v>55</v>
      </c>
      <c r="C80" s="9"/>
      <c r="D80" s="82" t="s">
        <v>147</v>
      </c>
      <c r="E80" s="9" t="s">
        <v>5</v>
      </c>
      <c r="F80" s="43">
        <v>155</v>
      </c>
      <c r="G80" s="43">
        <v>147</v>
      </c>
      <c r="H80" s="43">
        <v>138</v>
      </c>
      <c r="I80" s="43">
        <v>90</v>
      </c>
      <c r="J80" s="40">
        <f t="shared" si="4"/>
        <v>530</v>
      </c>
      <c r="K80" s="41"/>
      <c r="L80" s="41">
        <f t="shared" si="5"/>
        <v>0</v>
      </c>
      <c r="M80" s="46"/>
      <c r="N80" s="7"/>
    </row>
    <row r="81" spans="1:14" s="42" customFormat="1" ht="47.25" outlineLevel="3" x14ac:dyDescent="0.25">
      <c r="A81" s="21"/>
      <c r="B81" s="8" t="s">
        <v>148</v>
      </c>
      <c r="C81" s="9"/>
      <c r="D81" s="82"/>
      <c r="E81" s="9" t="s">
        <v>5</v>
      </c>
      <c r="F81" s="43">
        <v>465</v>
      </c>
      <c r="G81" s="43">
        <v>441</v>
      </c>
      <c r="H81" s="43">
        <v>414</v>
      </c>
      <c r="I81" s="43">
        <v>270</v>
      </c>
      <c r="J81" s="40">
        <f t="shared" si="4"/>
        <v>1590</v>
      </c>
      <c r="K81" s="41"/>
      <c r="L81" s="41">
        <f t="shared" si="5"/>
        <v>0</v>
      </c>
      <c r="M81" s="46"/>
      <c r="N81" s="7"/>
    </row>
    <row r="82" spans="1:14" s="42" customFormat="1" ht="31.5" outlineLevel="3" x14ac:dyDescent="0.25">
      <c r="A82" s="21"/>
      <c r="B82" s="8" t="s">
        <v>94</v>
      </c>
      <c r="C82" s="9"/>
      <c r="D82" s="82"/>
      <c r="E82" s="9" t="s">
        <v>5</v>
      </c>
      <c r="F82" s="43">
        <v>0</v>
      </c>
      <c r="G82" s="43">
        <v>0</v>
      </c>
      <c r="H82" s="43">
        <v>1</v>
      </c>
      <c r="I82" s="43">
        <v>0</v>
      </c>
      <c r="J82" s="40">
        <f t="shared" si="4"/>
        <v>1</v>
      </c>
      <c r="K82" s="41"/>
      <c r="L82" s="41">
        <f t="shared" si="5"/>
        <v>0</v>
      </c>
      <c r="M82" s="46"/>
      <c r="N82" s="7"/>
    </row>
    <row r="83" spans="1:14" s="6" customFormat="1" ht="31.5" outlineLevel="3" x14ac:dyDescent="0.25">
      <c r="A83" s="21"/>
      <c r="B83" s="4" t="s">
        <v>82</v>
      </c>
      <c r="C83" s="5"/>
      <c r="D83" s="82"/>
      <c r="E83" s="5" t="s">
        <v>5</v>
      </c>
      <c r="F83" s="30">
        <v>0</v>
      </c>
      <c r="G83" s="30">
        <v>0</v>
      </c>
      <c r="H83" s="30">
        <v>2</v>
      </c>
      <c r="I83" s="30">
        <v>0</v>
      </c>
      <c r="J83" s="40">
        <f t="shared" si="4"/>
        <v>2</v>
      </c>
      <c r="K83" s="41"/>
      <c r="L83" s="32">
        <f t="shared" si="5"/>
        <v>0</v>
      </c>
      <c r="M83" s="104"/>
      <c r="N83" s="80"/>
    </row>
    <row r="84" spans="1:14" s="42" customFormat="1" outlineLevel="3" x14ac:dyDescent="0.25">
      <c r="A84" s="21"/>
      <c r="B84" s="106" t="s">
        <v>112</v>
      </c>
      <c r="C84" s="9"/>
      <c r="D84" s="82"/>
      <c r="E84" s="9"/>
      <c r="F84" s="43"/>
      <c r="G84" s="43"/>
      <c r="H84" s="43"/>
      <c r="I84" s="43"/>
      <c r="J84" s="40"/>
      <c r="K84" s="41"/>
      <c r="L84" s="40"/>
      <c r="M84" s="104"/>
      <c r="N84" s="7"/>
    </row>
    <row r="85" spans="1:14" s="42" customFormat="1" outlineLevel="3" x14ac:dyDescent="0.25">
      <c r="A85" s="21"/>
      <c r="B85" s="93" t="s">
        <v>124</v>
      </c>
      <c r="C85" s="9"/>
      <c r="D85" s="82"/>
      <c r="E85" s="9" t="s">
        <v>5</v>
      </c>
      <c r="F85" s="43">
        <v>1</v>
      </c>
      <c r="G85" s="43">
        <v>1</v>
      </c>
      <c r="H85" s="43">
        <v>1</v>
      </c>
      <c r="I85" s="43">
        <v>1</v>
      </c>
      <c r="J85" s="40">
        <f t="shared" si="4"/>
        <v>4</v>
      </c>
      <c r="K85" s="41"/>
      <c r="L85" s="41">
        <f t="shared" ref="L85:L92" si="6">K85*J85</f>
        <v>0</v>
      </c>
      <c r="M85" s="104"/>
      <c r="N85" s="7"/>
    </row>
    <row r="86" spans="1:14" s="42" customFormat="1" outlineLevel="3" x14ac:dyDescent="0.25">
      <c r="A86" s="21"/>
      <c r="B86" s="93" t="s">
        <v>125</v>
      </c>
      <c r="C86" s="9"/>
      <c r="D86" s="82"/>
      <c r="E86" s="9" t="s">
        <v>5</v>
      </c>
      <c r="F86" s="43">
        <v>1</v>
      </c>
      <c r="G86" s="43">
        <v>1</v>
      </c>
      <c r="H86" s="43">
        <v>1</v>
      </c>
      <c r="I86" s="43">
        <v>1</v>
      </c>
      <c r="J86" s="40">
        <f t="shared" si="4"/>
        <v>4</v>
      </c>
      <c r="K86" s="41"/>
      <c r="L86" s="41">
        <f t="shared" si="6"/>
        <v>0</v>
      </c>
      <c r="M86" s="104"/>
      <c r="N86" s="7"/>
    </row>
    <row r="87" spans="1:14" s="42" customFormat="1" ht="31.5" outlineLevel="3" x14ac:dyDescent="0.25">
      <c r="A87" s="21"/>
      <c r="B87" s="93" t="s">
        <v>64</v>
      </c>
      <c r="C87" s="9"/>
      <c r="D87" s="82"/>
      <c r="E87" s="9" t="s">
        <v>5</v>
      </c>
      <c r="F87" s="43">
        <v>2.4</v>
      </c>
      <c r="G87" s="43">
        <v>2.4</v>
      </c>
      <c r="H87" s="43">
        <v>2.4</v>
      </c>
      <c r="I87" s="43">
        <v>2.4</v>
      </c>
      <c r="J87" s="40">
        <f t="shared" si="4"/>
        <v>9.6</v>
      </c>
      <c r="K87" s="41"/>
      <c r="L87" s="41">
        <f t="shared" si="6"/>
        <v>0</v>
      </c>
      <c r="M87" s="104"/>
      <c r="N87" s="7"/>
    </row>
    <row r="88" spans="1:14" s="42" customFormat="1" outlineLevel="3" x14ac:dyDescent="0.25">
      <c r="A88" s="21"/>
      <c r="B88" s="93" t="s">
        <v>65</v>
      </c>
      <c r="C88" s="9"/>
      <c r="D88" s="82"/>
      <c r="E88" s="9" t="s">
        <v>5</v>
      </c>
      <c r="F88" s="43">
        <v>16</v>
      </c>
      <c r="G88" s="43">
        <v>16</v>
      </c>
      <c r="H88" s="43">
        <v>16</v>
      </c>
      <c r="I88" s="43">
        <v>16</v>
      </c>
      <c r="J88" s="40">
        <f t="shared" si="4"/>
        <v>64</v>
      </c>
      <c r="K88" s="41"/>
      <c r="L88" s="41">
        <f t="shared" si="6"/>
        <v>0</v>
      </c>
      <c r="M88" s="104"/>
      <c r="N88" s="7"/>
    </row>
    <row r="89" spans="1:14" s="42" customFormat="1" ht="31.5" outlineLevel="3" x14ac:dyDescent="0.25">
      <c r="A89" s="21"/>
      <c r="B89" s="93" t="s">
        <v>66</v>
      </c>
      <c r="C89" s="9"/>
      <c r="D89" s="82"/>
      <c r="E89" s="9" t="s">
        <v>5</v>
      </c>
      <c r="F89" s="43">
        <v>2</v>
      </c>
      <c r="G89" s="43">
        <v>2</v>
      </c>
      <c r="H89" s="43">
        <v>2</v>
      </c>
      <c r="I89" s="43">
        <v>2</v>
      </c>
      <c r="J89" s="40">
        <f t="shared" si="4"/>
        <v>8</v>
      </c>
      <c r="K89" s="41"/>
      <c r="L89" s="41">
        <f t="shared" si="6"/>
        <v>0</v>
      </c>
      <c r="M89" s="104"/>
      <c r="N89" s="7"/>
    </row>
    <row r="90" spans="1:14" s="42" customFormat="1" outlineLevel="3" x14ac:dyDescent="0.25">
      <c r="A90" s="21"/>
      <c r="B90" s="93" t="s">
        <v>126</v>
      </c>
      <c r="C90" s="80"/>
      <c r="D90" s="23"/>
      <c r="E90" s="7" t="s">
        <v>5</v>
      </c>
      <c r="F90" s="32">
        <v>341</v>
      </c>
      <c r="G90" s="32">
        <v>321</v>
      </c>
      <c r="H90" s="32">
        <v>330</v>
      </c>
      <c r="I90" s="32">
        <v>206</v>
      </c>
      <c r="J90" s="40">
        <f t="shared" si="4"/>
        <v>1198</v>
      </c>
      <c r="K90" s="41"/>
      <c r="L90" s="41">
        <f t="shared" si="6"/>
        <v>0</v>
      </c>
      <c r="M90" s="104"/>
      <c r="N90" s="7"/>
    </row>
    <row r="91" spans="1:14" s="42" customFormat="1" outlineLevel="3" x14ac:dyDescent="0.25">
      <c r="A91" s="21"/>
      <c r="B91" s="93" t="s">
        <v>127</v>
      </c>
      <c r="C91" s="80"/>
      <c r="D91" s="23"/>
      <c r="E91" s="7" t="s">
        <v>5</v>
      </c>
      <c r="F91" s="32">
        <v>8</v>
      </c>
      <c r="G91" s="32">
        <v>8</v>
      </c>
      <c r="H91" s="32">
        <v>8</v>
      </c>
      <c r="I91" s="32">
        <v>8</v>
      </c>
      <c r="J91" s="40">
        <f t="shared" si="4"/>
        <v>32</v>
      </c>
      <c r="K91" s="41"/>
      <c r="L91" s="41">
        <f t="shared" si="6"/>
        <v>0</v>
      </c>
      <c r="M91" s="104"/>
      <c r="N91" s="7"/>
    </row>
    <row r="92" spans="1:14" s="42" customFormat="1" ht="31.5" outlineLevel="3" x14ac:dyDescent="0.25">
      <c r="A92" s="21"/>
      <c r="B92" s="93" t="s">
        <v>128</v>
      </c>
      <c r="C92" s="80"/>
      <c r="D92" s="23"/>
      <c r="E92" s="7" t="s">
        <v>5</v>
      </c>
      <c r="F92" s="32">
        <v>8</v>
      </c>
      <c r="G92" s="32">
        <v>8</v>
      </c>
      <c r="H92" s="32">
        <v>8</v>
      </c>
      <c r="I92" s="32">
        <v>8</v>
      </c>
      <c r="J92" s="40">
        <f t="shared" si="4"/>
        <v>32</v>
      </c>
      <c r="K92" s="41"/>
      <c r="L92" s="41">
        <f t="shared" si="6"/>
        <v>0</v>
      </c>
      <c r="M92" s="104"/>
      <c r="N92" s="7"/>
    </row>
    <row r="93" spans="1:14" outlineLevel="1" x14ac:dyDescent="0.25">
      <c r="A93" s="60" t="s">
        <v>23</v>
      </c>
      <c r="B93" s="61" t="s">
        <v>19</v>
      </c>
      <c r="C93" s="62"/>
      <c r="D93" s="62"/>
      <c r="E93" s="62"/>
      <c r="F93" s="63"/>
      <c r="G93" s="63"/>
      <c r="H93" s="63"/>
      <c r="I93" s="63"/>
      <c r="J93" s="63"/>
      <c r="K93" s="63"/>
      <c r="L93" s="63"/>
      <c r="M93" s="64"/>
      <c r="N93" s="64"/>
    </row>
    <row r="94" spans="1:14" outlineLevel="2" x14ac:dyDescent="0.25">
      <c r="A94" s="16" t="s">
        <v>25</v>
      </c>
      <c r="B94" s="13" t="s">
        <v>19</v>
      </c>
      <c r="C94" s="65"/>
      <c r="D94" s="65"/>
      <c r="E94" s="65"/>
      <c r="F94" s="66"/>
      <c r="G94" s="66"/>
      <c r="H94" s="66"/>
      <c r="I94" s="66"/>
      <c r="J94" s="66"/>
      <c r="K94" s="66"/>
      <c r="L94" s="66"/>
      <c r="M94" s="67"/>
      <c r="N94" s="67"/>
    </row>
    <row r="95" spans="1:14" s="6" customFormat="1" ht="63" outlineLevel="3" x14ac:dyDescent="0.25">
      <c r="A95" s="21"/>
      <c r="B95" s="4" t="s">
        <v>29</v>
      </c>
      <c r="C95" s="5"/>
      <c r="D95" s="82" t="s">
        <v>100</v>
      </c>
      <c r="E95" s="5" t="s">
        <v>4</v>
      </c>
      <c r="F95" s="86">
        <v>966</v>
      </c>
      <c r="G95" s="30">
        <v>1121</v>
      </c>
      <c r="H95" s="30">
        <v>2852</v>
      </c>
      <c r="I95" s="30">
        <v>675</v>
      </c>
      <c r="J95" s="40">
        <f t="shared" ref="J95:J106" si="7">SUM(F95:I95)</f>
        <v>5614</v>
      </c>
      <c r="K95" s="32"/>
      <c r="L95" s="32">
        <f>K95*J95</f>
        <v>0</v>
      </c>
      <c r="M95" s="107"/>
      <c r="N95" s="23"/>
    </row>
    <row r="96" spans="1:14" s="42" customFormat="1" ht="78.75" outlineLevel="3" x14ac:dyDescent="0.25">
      <c r="A96" s="21"/>
      <c r="B96" s="8" t="s">
        <v>32</v>
      </c>
      <c r="C96" s="9"/>
      <c r="D96" s="82" t="s">
        <v>98</v>
      </c>
      <c r="E96" s="9" t="s">
        <v>4</v>
      </c>
      <c r="F96" s="30">
        <v>102.6</v>
      </c>
      <c r="G96" s="30">
        <v>108.8</v>
      </c>
      <c r="H96" s="30">
        <v>247.6</v>
      </c>
      <c r="I96" s="30">
        <v>85.8</v>
      </c>
      <c r="J96" s="40">
        <f t="shared" si="7"/>
        <v>544.79999999999995</v>
      </c>
      <c r="K96" s="41"/>
      <c r="L96" s="41">
        <f>K96*J96</f>
        <v>0</v>
      </c>
      <c r="M96" s="85"/>
      <c r="N96" s="11"/>
    </row>
    <row r="97" spans="1:14" s="42" customFormat="1" ht="63" outlineLevel="3" x14ac:dyDescent="0.25">
      <c r="A97" s="21"/>
      <c r="B97" s="8" t="s">
        <v>30</v>
      </c>
      <c r="C97" s="9"/>
      <c r="D97" s="82" t="s">
        <v>102</v>
      </c>
      <c r="E97" s="9" t="s">
        <v>4</v>
      </c>
      <c r="F97" s="86">
        <v>72</v>
      </c>
      <c r="G97" s="30">
        <v>60</v>
      </c>
      <c r="H97" s="30">
        <v>144</v>
      </c>
      <c r="I97" s="30">
        <v>57</v>
      </c>
      <c r="J97" s="40">
        <f t="shared" si="7"/>
        <v>333</v>
      </c>
      <c r="K97" s="32"/>
      <c r="L97" s="41">
        <f>K97*J97</f>
        <v>0</v>
      </c>
      <c r="M97" s="94"/>
      <c r="N97" s="7"/>
    </row>
    <row r="98" spans="1:14" s="42" customFormat="1" ht="47.25" outlineLevel="3" x14ac:dyDescent="0.25">
      <c r="A98" s="21"/>
      <c r="B98" s="8" t="s">
        <v>31</v>
      </c>
      <c r="C98" s="9"/>
      <c r="D98" s="82" t="s">
        <v>108</v>
      </c>
      <c r="E98" s="9" t="s">
        <v>4</v>
      </c>
      <c r="F98" s="30">
        <v>102.6</v>
      </c>
      <c r="G98" s="30">
        <v>108.8</v>
      </c>
      <c r="H98" s="30">
        <v>247.6</v>
      </c>
      <c r="I98" s="30">
        <v>85.8</v>
      </c>
      <c r="J98" s="40">
        <f t="shared" si="7"/>
        <v>544.79999999999995</v>
      </c>
      <c r="K98" s="41"/>
      <c r="L98" s="41">
        <f>K98*J98</f>
        <v>0</v>
      </c>
      <c r="M98" s="94"/>
      <c r="N98" s="7"/>
    </row>
    <row r="99" spans="1:14" s="42" customFormat="1" ht="47.25" outlineLevel="3" x14ac:dyDescent="0.25">
      <c r="A99" s="21"/>
      <c r="B99" s="8" t="s">
        <v>51</v>
      </c>
      <c r="C99" s="9"/>
      <c r="D99" s="82" t="s">
        <v>107</v>
      </c>
      <c r="E99" s="9" t="s">
        <v>4</v>
      </c>
      <c r="F99" s="86">
        <v>5</v>
      </c>
      <c r="G99" s="86">
        <v>28</v>
      </c>
      <c r="H99" s="86">
        <v>24</v>
      </c>
      <c r="I99" s="86">
        <v>12</v>
      </c>
      <c r="J99" s="40">
        <f t="shared" si="7"/>
        <v>69</v>
      </c>
      <c r="K99" s="32"/>
      <c r="L99" s="41">
        <f>K99*J99</f>
        <v>0</v>
      </c>
      <c r="M99" s="94"/>
      <c r="N99" s="7"/>
    </row>
    <row r="100" spans="1:14" s="42" customFormat="1" outlineLevel="3" x14ac:dyDescent="0.25">
      <c r="A100" s="21"/>
      <c r="B100" s="106" t="s">
        <v>112</v>
      </c>
      <c r="C100" s="9"/>
      <c r="D100" s="82"/>
      <c r="E100" s="9"/>
      <c r="F100" s="43"/>
      <c r="G100" s="43"/>
      <c r="H100" s="43"/>
      <c r="I100" s="43"/>
      <c r="J100" s="40"/>
      <c r="K100" s="41"/>
      <c r="L100" s="40"/>
      <c r="M100" s="104"/>
      <c r="N100" s="7"/>
    </row>
    <row r="101" spans="1:14" s="42" customFormat="1" outlineLevel="3" x14ac:dyDescent="0.25">
      <c r="A101" s="21"/>
      <c r="B101" s="93" t="s">
        <v>115</v>
      </c>
      <c r="C101" s="9"/>
      <c r="D101" s="82"/>
      <c r="E101" s="9" t="s">
        <v>5</v>
      </c>
      <c r="F101" s="43">
        <v>205.2</v>
      </c>
      <c r="G101" s="43">
        <v>217.6</v>
      </c>
      <c r="H101" s="43">
        <v>495.2</v>
      </c>
      <c r="I101" s="43">
        <v>171.6</v>
      </c>
      <c r="J101" s="40">
        <f t="shared" si="7"/>
        <v>1089.5999999999999</v>
      </c>
      <c r="K101" s="32"/>
      <c r="L101" s="41">
        <f t="shared" ref="L101:L106" si="8">K101*J101</f>
        <v>0</v>
      </c>
      <c r="M101" s="104"/>
      <c r="N101" s="7"/>
    </row>
    <row r="102" spans="1:14" s="42" customFormat="1" ht="31.5" outlineLevel="3" x14ac:dyDescent="0.25">
      <c r="A102" s="21"/>
      <c r="B102" s="93" t="s">
        <v>114</v>
      </c>
      <c r="C102" s="9"/>
      <c r="D102" s="82"/>
      <c r="E102" s="9" t="s">
        <v>5</v>
      </c>
      <c r="F102" s="43">
        <v>24</v>
      </c>
      <c r="G102" s="43">
        <v>20</v>
      </c>
      <c r="H102" s="43">
        <v>48</v>
      </c>
      <c r="I102" s="43">
        <v>19</v>
      </c>
      <c r="J102" s="40">
        <f t="shared" si="7"/>
        <v>111</v>
      </c>
      <c r="K102" s="41"/>
      <c r="L102" s="41">
        <f t="shared" si="8"/>
        <v>0</v>
      </c>
      <c r="M102" s="104"/>
      <c r="N102" s="7"/>
    </row>
    <row r="103" spans="1:14" s="42" customFormat="1" ht="31.5" outlineLevel="3" x14ac:dyDescent="0.25">
      <c r="A103" s="21"/>
      <c r="B103" s="93" t="s">
        <v>116</v>
      </c>
      <c r="C103" s="9"/>
      <c r="D103" s="82"/>
      <c r="E103" s="9" t="s">
        <v>5</v>
      </c>
      <c r="F103" s="43">
        <v>24</v>
      </c>
      <c r="G103" s="43">
        <v>20</v>
      </c>
      <c r="H103" s="43">
        <v>48</v>
      </c>
      <c r="I103" s="43">
        <v>19</v>
      </c>
      <c r="J103" s="40">
        <f t="shared" si="7"/>
        <v>111</v>
      </c>
      <c r="K103" s="32"/>
      <c r="L103" s="41">
        <f t="shared" si="8"/>
        <v>0</v>
      </c>
      <c r="M103" s="104"/>
      <c r="N103" s="7"/>
    </row>
    <row r="104" spans="1:14" s="42" customFormat="1" ht="31.5" outlineLevel="3" x14ac:dyDescent="0.25">
      <c r="A104" s="21"/>
      <c r="B104" s="93" t="s">
        <v>95</v>
      </c>
      <c r="C104" s="9"/>
      <c r="D104" s="82"/>
      <c r="E104" s="9" t="s">
        <v>5</v>
      </c>
      <c r="F104" s="43">
        <v>154</v>
      </c>
      <c r="G104" s="43">
        <v>176</v>
      </c>
      <c r="H104" s="43">
        <v>336</v>
      </c>
      <c r="I104" s="43">
        <v>138</v>
      </c>
      <c r="J104" s="40">
        <f t="shared" si="7"/>
        <v>804</v>
      </c>
      <c r="K104" s="41"/>
      <c r="L104" s="41">
        <f t="shared" si="8"/>
        <v>0</v>
      </c>
      <c r="M104" s="104"/>
      <c r="N104" s="7"/>
    </row>
    <row r="105" spans="1:14" s="42" customFormat="1" outlineLevel="3" x14ac:dyDescent="0.25">
      <c r="A105" s="21"/>
      <c r="B105" s="93" t="s">
        <v>119</v>
      </c>
      <c r="C105" s="9"/>
      <c r="D105" s="82"/>
      <c r="E105" s="9" t="s">
        <v>5</v>
      </c>
      <c r="F105" s="43">
        <v>72</v>
      </c>
      <c r="G105" s="43">
        <v>60</v>
      </c>
      <c r="H105" s="43">
        <v>144</v>
      </c>
      <c r="I105" s="43">
        <v>57</v>
      </c>
      <c r="J105" s="40">
        <f t="shared" si="7"/>
        <v>333</v>
      </c>
      <c r="K105" s="32"/>
      <c r="L105" s="41">
        <f t="shared" si="8"/>
        <v>0</v>
      </c>
      <c r="M105" s="104"/>
      <c r="N105" s="7"/>
    </row>
    <row r="106" spans="1:14" s="42" customFormat="1" outlineLevel="3" x14ac:dyDescent="0.25">
      <c r="A106" s="21"/>
      <c r="B106" s="93" t="s">
        <v>117</v>
      </c>
      <c r="C106" s="80"/>
      <c r="D106" s="23"/>
      <c r="E106" s="7" t="s">
        <v>5</v>
      </c>
      <c r="F106" s="32">
        <v>701.2</v>
      </c>
      <c r="G106" s="32">
        <v>725.6</v>
      </c>
      <c r="H106" s="32">
        <v>1543.2</v>
      </c>
      <c r="I106" s="32">
        <v>595.6</v>
      </c>
      <c r="J106" s="40">
        <f t="shared" si="7"/>
        <v>3565.6</v>
      </c>
      <c r="K106" s="41"/>
      <c r="L106" s="41">
        <f t="shared" si="8"/>
        <v>0</v>
      </c>
      <c r="M106" s="104"/>
      <c r="N106" s="7"/>
    </row>
    <row r="107" spans="1:14" ht="21.75" customHeight="1" x14ac:dyDescent="0.25">
      <c r="A107" s="16"/>
      <c r="B107" s="113" t="s">
        <v>157</v>
      </c>
      <c r="C107" s="114"/>
      <c r="D107" s="114"/>
      <c r="E107" s="114"/>
      <c r="F107" s="114"/>
      <c r="G107" s="114"/>
      <c r="H107" s="114"/>
      <c r="I107" s="114"/>
      <c r="J107" s="114"/>
      <c r="K107" s="114"/>
      <c r="L107" s="110">
        <f>SUM(L16:L106)</f>
        <v>0</v>
      </c>
      <c r="M107" s="33"/>
      <c r="N107" s="1"/>
    </row>
    <row r="109" spans="1:14" s="24" customFormat="1" x14ac:dyDescent="0.25">
      <c r="A109"/>
      <c r="B109" s="45" t="s">
        <v>44</v>
      </c>
      <c r="C109"/>
      <c r="D109" s="105"/>
      <c r="E109"/>
      <c r="F109"/>
      <c r="G109"/>
      <c r="H109"/>
      <c r="I109"/>
      <c r="J109" s="2"/>
      <c r="K109" s="2"/>
      <c r="L109" s="2"/>
      <c r="M109" s="84"/>
      <c r="N109" s="2"/>
    </row>
    <row r="110" spans="1:14" s="24" customFormat="1" ht="24" customHeight="1" x14ac:dyDescent="0.25">
      <c r="A110" s="79" t="s">
        <v>37</v>
      </c>
      <c r="B110" s="119" t="s">
        <v>45</v>
      </c>
      <c r="C110" s="119"/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</row>
    <row r="111" spans="1:14" s="24" customFormat="1" ht="40.5" customHeight="1" x14ac:dyDescent="0.25">
      <c r="A111" s="38" t="s">
        <v>37</v>
      </c>
      <c r="B111" s="119" t="s">
        <v>46</v>
      </c>
      <c r="C111" s="119"/>
      <c r="D111" s="119"/>
      <c r="E111" s="119"/>
      <c r="F111" s="119"/>
      <c r="G111" s="119"/>
      <c r="H111" s="119"/>
      <c r="I111" s="119"/>
      <c r="J111" s="119"/>
      <c r="K111" s="119"/>
      <c r="L111" s="119"/>
      <c r="M111" s="119"/>
      <c r="N111" s="119"/>
    </row>
    <row r="112" spans="1:14" s="24" customFormat="1" ht="24.75" customHeight="1" x14ac:dyDescent="0.25">
      <c r="A112" s="79" t="s">
        <v>37</v>
      </c>
      <c r="B112" s="118" t="s">
        <v>47</v>
      </c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</row>
    <row r="113" spans="1:16" x14ac:dyDescent="0.25">
      <c r="A113" s="26" t="s">
        <v>37</v>
      </c>
      <c r="B113" s="112" t="s">
        <v>154</v>
      </c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</row>
    <row r="117" spans="1:16" x14ac:dyDescent="0.25">
      <c r="B117" s="108"/>
    </row>
    <row r="118" spans="1:16" x14ac:dyDescent="0.25">
      <c r="B118" s="108"/>
    </row>
    <row r="119" spans="1:16" x14ac:dyDescent="0.25">
      <c r="B119" s="109"/>
    </row>
    <row r="120" spans="1:16" x14ac:dyDescent="0.25">
      <c r="B120" s="109"/>
    </row>
    <row r="121" spans="1:16" x14ac:dyDescent="0.25">
      <c r="B121" s="109"/>
    </row>
    <row r="122" spans="1:16" x14ac:dyDescent="0.25">
      <c r="B122" s="109"/>
    </row>
    <row r="123" spans="1:16" x14ac:dyDescent="0.25">
      <c r="B123" s="109"/>
    </row>
    <row r="124" spans="1:16" x14ac:dyDescent="0.25">
      <c r="B124" s="108"/>
    </row>
    <row r="125" spans="1:16" x14ac:dyDescent="0.25">
      <c r="B125" s="108"/>
    </row>
    <row r="126" spans="1:16" x14ac:dyDescent="0.25">
      <c r="B126" s="108"/>
    </row>
    <row r="127" spans="1:16" x14ac:dyDescent="0.25">
      <c r="B127" s="108"/>
    </row>
    <row r="128" spans="1:16" x14ac:dyDescent="0.25">
      <c r="B128" s="108"/>
    </row>
    <row r="129" spans="2:2" x14ac:dyDescent="0.25">
      <c r="B129" s="108"/>
    </row>
    <row r="130" spans="2:2" x14ac:dyDescent="0.25">
      <c r="B130" s="108"/>
    </row>
    <row r="131" spans="2:2" x14ac:dyDescent="0.25">
      <c r="B131" s="108"/>
    </row>
    <row r="132" spans="2:2" x14ac:dyDescent="0.25">
      <c r="B132" s="108"/>
    </row>
    <row r="133" spans="2:2" x14ac:dyDescent="0.25">
      <c r="B133" s="108"/>
    </row>
  </sheetData>
  <mergeCells count="5">
    <mergeCell ref="B112:N112"/>
    <mergeCell ref="B113:P113"/>
    <mergeCell ref="B107:K107"/>
    <mergeCell ref="B110:N110"/>
    <mergeCell ref="B111:N111"/>
  </mergeCells>
  <conditionalFormatting sqref="F20:F21">
    <cfRule type="cellIs" dxfId="2" priority="1" operator="equal">
      <formula>0</formula>
    </cfRule>
  </conditionalFormatting>
  <conditionalFormatting sqref="F43 F49:F74">
    <cfRule type="cellIs" dxfId="1" priority="2" operator="equal">
      <formula>0</formula>
    </cfRule>
  </conditionalFormatting>
  <conditionalFormatting sqref="F95 F97 F99:I99">
    <cfRule type="cellIs" dxfId="0" priority="3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</vt:lpstr>
      <vt:lpstr>ЛСР!Область_печати</vt:lpstr>
      <vt:lpstr>материал!Область_печати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2026-05-13T06:12:59Z</dcterms:modified>
</cp:coreProperties>
</file>