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D10813FE-3268-4974-8661-E78B6E9C8D7B}" xr6:coauthVersionLast="47" xr6:coauthVersionMax="47" xr10:uidLastSave="{00000000-0000-0000-0000-000000000000}"/>
  <bookViews>
    <workbookView xWindow="-23475" yWindow="195" windowWidth="21600" windowHeight="15405" tabRatio="713" xr2:uid="{00000000-000D-0000-FFFF-FFFF00000000}"/>
  </bookViews>
  <sheets>
    <sheet name="ЛСР" sheetId="14" r:id="rId1"/>
    <sheet name="работа" sheetId="15" r:id="rId2"/>
    <sheet name="материалы" sheetId="16" r:id="rId3"/>
  </sheets>
  <definedNames>
    <definedName name="_xlnm._FilterDatabase" localSheetId="0" hidden="1">ЛСР!$A$11:$N$36</definedName>
    <definedName name="_xlnm._FilterDatabase" localSheetId="2" hidden="1">материалы!$A$11:$N$23</definedName>
    <definedName name="_xlnm._FilterDatabase" localSheetId="1" hidden="1">работа!$A$11:$N$26</definedName>
    <definedName name="_xlnm.Print_Area" localSheetId="0">ЛСР!$A$1:$N$43</definedName>
    <definedName name="_xlnm.Print_Area" localSheetId="2">материалы!$A$1:$N$30</definedName>
    <definedName name="_xlnm.Print_Area" localSheetId="1">работа!$A$1:$N$33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8" i="14" l="1"/>
  <c r="K21" i="14"/>
  <c r="K22" i="14"/>
  <c r="K19" i="14"/>
  <c r="K32" i="14"/>
  <c r="K26" i="14"/>
  <c r="K17" i="14"/>
  <c r="J22" i="16"/>
  <c r="L22" i="16" s="1"/>
  <c r="J19" i="16"/>
  <c r="L19" i="16" s="1"/>
  <c r="J18" i="16"/>
  <c r="L18" i="16" s="1"/>
  <c r="J16" i="16"/>
  <c r="L16" i="16" s="1"/>
  <c r="L23" i="16" s="1"/>
  <c r="J25" i="15"/>
  <c r="L25" i="15" s="1"/>
  <c r="L21" i="15"/>
  <c r="L17" i="15" l="1"/>
  <c r="L26" i="15" s="1"/>
  <c r="G17" i="14" l="1"/>
  <c r="H17" i="14"/>
  <c r="I17" i="14"/>
  <c r="F17" i="14"/>
  <c r="J26" i="14"/>
  <c r="L26" i="14" s="1"/>
  <c r="L25" i="14" s="1"/>
  <c r="J19" i="14"/>
  <c r="L19" i="14" s="1"/>
  <c r="J17" i="14" l="1"/>
  <c r="L17" i="14" s="1"/>
  <c r="L16" i="14" s="1"/>
  <c r="J22" i="14" l="1"/>
  <c r="L22" i="14" s="1"/>
  <c r="J21" i="14"/>
  <c r="L21" i="14" s="1"/>
  <c r="J28" i="14"/>
  <c r="L28" i="14" s="1"/>
  <c r="L27" i="14" s="1"/>
  <c r="L20" i="14" l="1"/>
  <c r="L18" i="14" s="1"/>
  <c r="J32" i="14"/>
  <c r="L32" i="14" s="1"/>
  <c r="L35" i="14" l="1"/>
  <c r="L15" i="14"/>
  <c r="L31" i="14"/>
  <c r="L34" i="14" s="1"/>
  <c r="L30" i="14" l="1"/>
  <c r="L24" i="14" s="1"/>
  <c r="L33" i="14" s="1"/>
</calcChain>
</file>

<file path=xl/sharedStrings.xml><?xml version="1.0" encoding="utf-8"?>
<sst xmlns="http://schemas.openxmlformats.org/spreadsheetml/2006/main" count="186" uniqueCount="63">
  <si>
    <t>№</t>
  </si>
  <si>
    <t>Наименование</t>
  </si>
  <si>
    <t>Кол-во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</si>
  <si>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</si>
  <si>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</si>
  <si>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</si>
  <si>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</si>
  <si>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</si>
  <si>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</si>
  <si>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</si>
  <si>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</si>
  <si>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</si>
  <si>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</si>
  <si>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</si>
  <si>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</si>
  <si>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</si>
  <si>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</si>
  <si>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Марка</t>
  </si>
  <si>
    <t>Характеристика</t>
  </si>
  <si>
    <t>в тч НДС:</t>
  </si>
  <si>
    <t>-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</si>
  <si>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</si>
  <si>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</si>
  <si>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</si>
  <si>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</si>
  <si>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</si>
  <si>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Форма закупа материала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</si>
  <si>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</si>
  <si>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</si>
  <si>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</si>
  <si>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</si>
  <si>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11.23.</t>
  </si>
  <si>
    <t>Система "Безопасный дом"</t>
  </si>
  <si>
    <t>11.23.01</t>
  </si>
  <si>
    <t>11.23.01.00.</t>
  </si>
  <si>
    <t>Закуп подрядчика</t>
  </si>
  <si>
    <t>Дюбель-хомут 5-10мм нейлон (100шт. в пч.)</t>
  </si>
  <si>
    <t xml:space="preserve">Извещатель охранный магнитоконтактный врезной монтаж «ИО 102-6» </t>
  </si>
  <si>
    <t>м.</t>
  </si>
  <si>
    <t>_________________/</t>
  </si>
  <si>
    <t xml:space="preserve"> КСПВГ 4х0,20 гибкий, 4 жилы медь, ПВХ.</t>
  </si>
  <si>
    <t>Концевая изолированная заглушка  (артикул 08-0701) КИЗ-1,2,8 мм /1,0-2,5 мм2</t>
  </si>
  <si>
    <t>Кабель тип 1</t>
  </si>
  <si>
    <t>Прочие материалы</t>
  </si>
  <si>
    <t>Прокладка КПП, трубы</t>
  </si>
  <si>
    <t>Прокладка КПП</t>
  </si>
  <si>
    <t xml:space="preserve">Монтажные работы </t>
  </si>
  <si>
    <t>11.23.02</t>
  </si>
  <si>
    <t>11.23.02.00.</t>
  </si>
  <si>
    <t xml:space="preserve">Пусконаладочные работы </t>
  </si>
  <si>
    <t>11.23.03</t>
  </si>
  <si>
    <t>11.23.03.00.</t>
  </si>
  <si>
    <t>76.1</t>
  </si>
  <si>
    <t>76.2</t>
  </si>
  <si>
    <t>76.3</t>
  </si>
  <si>
    <t>76.4</t>
  </si>
  <si>
    <t>Устройство системы Безопасный дом. ГП-76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</si>
  <si>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</si>
  <si>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Ведомость работ</t>
  </si>
  <si>
    <t>Ведомость материалов</t>
  </si>
  <si>
    <t>Итого стоимость работ</t>
  </si>
  <si>
    <t>Итого стоимость материаловв</t>
  </si>
  <si>
    <t>Локальный сметный расчет №9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</si>
</sst>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97">
    <xf numFmtId="0" fontId="0" fillId="0" borderId="0" xfId="0"/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wrapText="1"/>
    </xf>
    <xf numFmtId="4" fontId="9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9" fillId="0" borderId="0" xfId="0" applyNumberFormat="1" applyFont="1"/>
    <xf numFmtId="49" fontId="8" fillId="4" borderId="5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12" fillId="2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10" fillId="0" borderId="0" xfId="0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10" fillId="0" borderId="0" xfId="0" applyNumberFormat="1" applyFont="1"/>
    <xf numFmtId="0" fontId="13" fillId="0" borderId="0" xfId="0" applyFont="1" applyAlignment="1">
      <alignment vertical="center" wrapText="1"/>
    </xf>
    <xf numFmtId="0" fontId="11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8" applyFont="1" applyAlignment="1">
      <alignment vertical="center" wrapText="1"/>
    </xf>
    <xf numFmtId="0" fontId="9" fillId="0" borderId="0" xfId="0" applyFont="1" applyAlignment="1">
      <alignment vertical="center" wrapText="1"/>
    </xf>
    <xf numFmtId="17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9" fillId="0" borderId="1" xfId="0" applyFont="1" applyBorder="1" applyAlignment="1">
      <alignment vertical="center"/>
    </xf>
    <xf numFmtId="0" fontId="14" fillId="0" borderId="0" xfId="0" applyFont="1"/>
    <xf numFmtId="4" fontId="10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8" applyFont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4" xfId="6" xr:uid="{00000000-0005-0000-0000-000007000000}"/>
    <cellStyle name="Обычный 6 3 7 2 3" xfId="5" xr:uid="{00000000-0005-0000-0000-000008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tabSelected="1" view="pageBreakPreview" zoomScale="55" zoomScaleNormal="70" zoomScaleSheetLayoutView="55" workbookViewId="0">
      <selection activeCell="E9" sqref="E9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9" width="15.85546875" style="14" customWidth="1"/>
    <col min="10" max="10" width="15.42578125" style="48" bestFit="1" customWidth="1"/>
    <col min="11" max="11" width="17.28515625" style="21" customWidth="1"/>
    <col min="12" max="12" width="28.85546875" style="21" customWidth="1"/>
    <col min="13" max="13" width="30.28515625" style="20" customWidth="1"/>
    <col min="14" max="14" width="31.28515625" style="14" customWidth="1"/>
    <col min="15" max="16384" width="9.140625" style="14"/>
  </cols>
  <sheetData>
    <row r="1" spans="1:14" x14ac:dyDescent="0.25">
      <c r="F1" s="21"/>
      <c r="G1" s="21"/>
      <c r="H1" s="21"/>
      <c r="I1" s="21"/>
      <c r="L1" s="14"/>
      <c r="N1" s="38" t="s">
        <v>21</v>
      </c>
    </row>
    <row r="2" spans="1:14" x14ac:dyDescent="0.25">
      <c r="F2" s="21"/>
      <c r="G2" s="21"/>
      <c r="H2" s="21"/>
      <c r="I2" s="21"/>
      <c r="L2" s="14"/>
      <c r="N2" s="38" t="s">
        <v>22</v>
      </c>
    </row>
    <row r="3" spans="1:14" x14ac:dyDescent="0.25">
      <c r="B3" s="82" t="s">
        <v>23</v>
      </c>
      <c r="D3" s="39" t="s">
        <v>24</v>
      </c>
      <c r="F3" s="21"/>
      <c r="G3" s="21"/>
      <c r="H3" s="21"/>
      <c r="I3" s="21"/>
      <c r="K3" s="14"/>
      <c r="L3" s="40" t="s">
        <v>25</v>
      </c>
    </row>
    <row r="4" spans="1:14" x14ac:dyDescent="0.25">
      <c r="B4" s="60"/>
      <c r="F4" s="21"/>
      <c r="G4" s="21"/>
      <c r="H4" s="21"/>
      <c r="I4" s="21"/>
      <c r="K4" s="14"/>
      <c r="L4" s="14"/>
    </row>
    <row r="5" spans="1:14" x14ac:dyDescent="0.25">
      <c r="B5" s="60"/>
      <c r="F5" s="21"/>
      <c r="G5" s="21"/>
      <c r="H5" s="21"/>
      <c r="I5" s="21"/>
      <c r="K5" s="14"/>
      <c r="L5" s="14"/>
    </row>
    <row r="6" spans="1:14" x14ac:dyDescent="0.25">
      <c r="B6" s="60"/>
      <c r="F6" s="21"/>
      <c r="G6" s="21"/>
      <c r="H6" s="21"/>
      <c r="I6" s="21"/>
      <c r="K6" s="14"/>
      <c r="L6" s="14"/>
    </row>
    <row r="7" spans="1:14" x14ac:dyDescent="0.25">
      <c r="B7" s="60" t="s">
        <v>39</v>
      </c>
      <c r="F7" s="21"/>
      <c r="G7" s="21"/>
      <c r="H7" s="21"/>
      <c r="I7" s="21"/>
      <c r="K7" s="14"/>
      <c r="L7" s="14"/>
    </row>
    <row r="8" spans="1:14" s="43" customFormat="1" ht="19.5" customHeight="1" x14ac:dyDescent="0.25">
      <c r="A8" s="41"/>
      <c r="D8" s="42"/>
      <c r="E8" s="81" t="s">
        <v>62</v>
      </c>
      <c r="F8" s="44"/>
      <c r="G8" s="44"/>
      <c r="H8" s="44"/>
      <c r="I8" s="44"/>
      <c r="J8" s="44"/>
      <c r="M8" s="42"/>
    </row>
    <row r="9" spans="1:14" s="43" customFormat="1" ht="19.5" customHeight="1" x14ac:dyDescent="0.25">
      <c r="A9" s="41"/>
      <c r="D9" s="42"/>
      <c r="E9" s="81" t="s">
        <v>56</v>
      </c>
      <c r="F9" s="44"/>
      <c r="G9" s="44"/>
      <c r="H9" s="44"/>
      <c r="I9" s="44"/>
      <c r="J9" s="44"/>
      <c r="M9" s="42"/>
    </row>
    <row r="11" spans="1:14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52</v>
      </c>
      <c r="G11" s="1" t="s">
        <v>53</v>
      </c>
      <c r="H11" s="1" t="s">
        <v>54</v>
      </c>
      <c r="I11" s="1" t="s">
        <v>55</v>
      </c>
      <c r="J11" s="2" t="s">
        <v>2</v>
      </c>
      <c r="K11" s="2" t="s">
        <v>6</v>
      </c>
      <c r="L11" s="2" t="s">
        <v>7</v>
      </c>
      <c r="M11" s="2" t="s">
        <v>8</v>
      </c>
      <c r="N11" s="2" t="s">
        <v>26</v>
      </c>
    </row>
    <row r="12" spans="1:14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30"/>
      <c r="K12" s="30"/>
      <c r="L12" s="30"/>
      <c r="M12" s="30"/>
      <c r="N12" s="30"/>
    </row>
    <row r="13" spans="1:14" customFormat="1" ht="19.5" customHeight="1" x14ac:dyDescent="0.25">
      <c r="A13" s="61" t="s">
        <v>31</v>
      </c>
      <c r="B13" s="11" t="s">
        <v>32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13"/>
    </row>
    <row r="14" spans="1:14" customFormat="1" ht="19.5" customHeight="1" x14ac:dyDescent="0.25">
      <c r="A14" s="33" t="s">
        <v>33</v>
      </c>
      <c r="B14" s="8" t="s">
        <v>44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7"/>
    </row>
    <row r="15" spans="1:14" customFormat="1" ht="19.5" customHeight="1" x14ac:dyDescent="0.25">
      <c r="A15" s="34" t="s">
        <v>34</v>
      </c>
      <c r="B15" s="9" t="s">
        <v>44</v>
      </c>
      <c r="C15" s="9"/>
      <c r="D15" s="9"/>
      <c r="E15" s="4"/>
      <c r="F15" s="64"/>
      <c r="G15" s="64"/>
      <c r="H15" s="64"/>
      <c r="I15" s="64"/>
      <c r="J15" s="64"/>
      <c r="K15" s="64"/>
      <c r="L15" s="64">
        <f>L16+L18</f>
        <v>0</v>
      </c>
      <c r="M15" s="64"/>
      <c r="N15" s="5"/>
    </row>
    <row r="16" spans="1:14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2"/>
      <c r="K16" s="62"/>
      <c r="L16" s="62">
        <f>SUM(L17:L17)</f>
        <v>0</v>
      </c>
      <c r="M16" s="62"/>
      <c r="N16" s="13"/>
    </row>
    <row r="17" spans="1:14" customFormat="1" ht="20.25" customHeight="1" x14ac:dyDescent="0.25">
      <c r="A17" s="52"/>
      <c r="B17" s="89" t="s">
        <v>45</v>
      </c>
      <c r="C17" s="67"/>
      <c r="D17" s="67"/>
      <c r="E17" s="23" t="s">
        <v>4</v>
      </c>
      <c r="F17" s="68">
        <f>F19</f>
        <v>465</v>
      </c>
      <c r="G17" s="68">
        <f t="shared" ref="G17:I17" si="0">G19</f>
        <v>441</v>
      </c>
      <c r="H17" s="68">
        <f t="shared" si="0"/>
        <v>414</v>
      </c>
      <c r="I17" s="68">
        <f t="shared" si="0"/>
        <v>270</v>
      </c>
      <c r="J17" s="62">
        <f>SUM(F17:I17)</f>
        <v>1590</v>
      </c>
      <c r="K17" s="69">
        <f>работа!K17</f>
        <v>0</v>
      </c>
      <c r="L17" s="70">
        <f>K17*J17</f>
        <v>0</v>
      </c>
      <c r="M17" s="62"/>
      <c r="N17" s="13"/>
    </row>
    <row r="18" spans="1:14" s="76" customFormat="1" ht="23.25" customHeight="1" x14ac:dyDescent="0.25">
      <c r="A18" s="71"/>
      <c r="B18" s="72" t="s">
        <v>12</v>
      </c>
      <c r="C18" s="72"/>
      <c r="D18" s="72"/>
      <c r="E18" s="73"/>
      <c r="F18" s="74"/>
      <c r="G18" s="74"/>
      <c r="H18" s="74"/>
      <c r="I18" s="74"/>
      <c r="J18" s="74"/>
      <c r="K18" s="74"/>
      <c r="L18" s="74">
        <f>SUM(L19:L20)</f>
        <v>0</v>
      </c>
      <c r="M18" s="74"/>
      <c r="N18" s="75"/>
    </row>
    <row r="19" spans="1:14" s="19" customFormat="1" ht="24" customHeight="1" x14ac:dyDescent="0.25">
      <c r="A19" s="91"/>
      <c r="B19" s="16" t="s">
        <v>42</v>
      </c>
      <c r="C19" s="17"/>
      <c r="D19" s="45" t="s">
        <v>40</v>
      </c>
      <c r="E19" s="17" t="s">
        <v>38</v>
      </c>
      <c r="F19" s="83">
        <v>465</v>
      </c>
      <c r="G19" s="83">
        <v>441</v>
      </c>
      <c r="H19" s="83">
        <v>414</v>
      </c>
      <c r="I19" s="83">
        <v>270</v>
      </c>
      <c r="J19" s="79">
        <f>SUM(F19:I19)</f>
        <v>1590</v>
      </c>
      <c r="K19" s="18">
        <f>материалы!K16</f>
        <v>0</v>
      </c>
      <c r="L19" s="18">
        <f t="shared" ref="L19" si="1">K19*J19</f>
        <v>0</v>
      </c>
      <c r="M19" s="49"/>
      <c r="N19" s="15" t="s">
        <v>35</v>
      </c>
    </row>
    <row r="20" spans="1:14" s="19" customFormat="1" ht="30.75" customHeight="1" x14ac:dyDescent="0.25">
      <c r="A20" s="91"/>
      <c r="B20" s="90" t="s">
        <v>43</v>
      </c>
      <c r="C20" s="17"/>
      <c r="D20" s="45"/>
      <c r="E20" s="17"/>
      <c r="F20" s="83"/>
      <c r="G20" s="83"/>
      <c r="H20" s="83"/>
      <c r="I20" s="83"/>
      <c r="J20" s="79"/>
      <c r="K20" s="18"/>
      <c r="L20" s="18">
        <f>SUM(L21:L22)</f>
        <v>0</v>
      </c>
      <c r="M20" s="49"/>
      <c r="N20" s="15" t="s">
        <v>35</v>
      </c>
    </row>
    <row r="21" spans="1:14" s="19" customFormat="1" ht="22.5" customHeight="1" x14ac:dyDescent="0.25">
      <c r="A21" s="91"/>
      <c r="B21" s="80" t="s">
        <v>41</v>
      </c>
      <c r="C21" s="17"/>
      <c r="D21" s="45"/>
      <c r="E21" s="17" t="s">
        <v>3</v>
      </c>
      <c r="F21" s="83">
        <v>620</v>
      </c>
      <c r="G21" s="83">
        <v>588</v>
      </c>
      <c r="H21" s="83">
        <v>552</v>
      </c>
      <c r="I21" s="83">
        <v>360</v>
      </c>
      <c r="J21" s="79">
        <f>SUM(F21:I21)</f>
        <v>2120</v>
      </c>
      <c r="K21" s="18">
        <f>материалы!K18</f>
        <v>0</v>
      </c>
      <c r="L21" s="18">
        <f t="shared" ref="L21:L22" si="2">K21*J21</f>
        <v>0</v>
      </c>
      <c r="M21" s="49"/>
      <c r="N21" s="15"/>
    </row>
    <row r="22" spans="1:14" s="19" customFormat="1" ht="22.5" customHeight="1" x14ac:dyDescent="0.25">
      <c r="A22" s="91"/>
      <c r="B22" s="80" t="s">
        <v>36</v>
      </c>
      <c r="C22" s="17"/>
      <c r="D22" s="45"/>
      <c r="E22" s="17" t="s">
        <v>3</v>
      </c>
      <c r="F22" s="83">
        <v>930</v>
      </c>
      <c r="G22" s="83">
        <v>882</v>
      </c>
      <c r="H22" s="83">
        <v>828</v>
      </c>
      <c r="I22" s="83">
        <v>540</v>
      </c>
      <c r="J22" s="79">
        <f>SUM(F22:I22)</f>
        <v>3180</v>
      </c>
      <c r="K22" s="18">
        <f>материалы!K19</f>
        <v>0</v>
      </c>
      <c r="L22" s="18">
        <f t="shared" si="2"/>
        <v>0</v>
      </c>
      <c r="M22" s="49"/>
      <c r="N22" s="15"/>
    </row>
    <row r="23" spans="1:14" customFormat="1" ht="19.5" customHeight="1" x14ac:dyDescent="0.25">
      <c r="A23" s="33" t="s">
        <v>47</v>
      </c>
      <c r="B23" s="8" t="s">
        <v>13</v>
      </c>
      <c r="C23" s="8"/>
      <c r="D23" s="8"/>
      <c r="E23" s="6"/>
      <c r="F23" s="63"/>
      <c r="G23" s="63"/>
      <c r="H23" s="63"/>
      <c r="I23" s="63"/>
      <c r="J23" s="63"/>
      <c r="K23" s="63"/>
      <c r="L23" s="63"/>
      <c r="M23" s="63"/>
      <c r="N23" s="7"/>
    </row>
    <row r="24" spans="1:14" customFormat="1" ht="19.5" customHeight="1" x14ac:dyDescent="0.25">
      <c r="A24" s="34" t="s">
        <v>48</v>
      </c>
      <c r="B24" s="9" t="s">
        <v>13</v>
      </c>
      <c r="C24" s="9"/>
      <c r="D24" s="9"/>
      <c r="E24" s="4"/>
      <c r="F24" s="64"/>
      <c r="G24" s="64"/>
      <c r="H24" s="64"/>
      <c r="I24" s="64"/>
      <c r="J24" s="64"/>
      <c r="K24" s="64"/>
      <c r="L24" s="64">
        <f>L25+L27</f>
        <v>0</v>
      </c>
      <c r="M24" s="64"/>
      <c r="N24" s="5"/>
    </row>
    <row r="25" spans="1:14" customFormat="1" x14ac:dyDescent="0.25">
      <c r="A25" s="52"/>
      <c r="B25" s="11" t="s">
        <v>11</v>
      </c>
      <c r="C25" s="65"/>
      <c r="D25" s="65"/>
      <c r="E25" s="12"/>
      <c r="F25" s="66"/>
      <c r="G25" s="66"/>
      <c r="H25" s="66"/>
      <c r="I25" s="66"/>
      <c r="J25" s="62"/>
      <c r="K25" s="62"/>
      <c r="L25" s="62">
        <f>SUM(L26:L26)</f>
        <v>0</v>
      </c>
      <c r="M25" s="62"/>
      <c r="N25" s="13"/>
    </row>
    <row r="26" spans="1:14" customFormat="1" ht="20.25" customHeight="1" x14ac:dyDescent="0.25">
      <c r="A26" s="52"/>
      <c r="B26" s="89" t="s">
        <v>46</v>
      </c>
      <c r="C26" s="67"/>
      <c r="D26" s="67"/>
      <c r="E26" s="23" t="s">
        <v>4</v>
      </c>
      <c r="F26" s="68">
        <v>1</v>
      </c>
      <c r="G26" s="68">
        <v>1</v>
      </c>
      <c r="H26" s="68">
        <v>1</v>
      </c>
      <c r="I26" s="68">
        <v>1</v>
      </c>
      <c r="J26" s="62">
        <f>SUM(F26:I26)</f>
        <v>4</v>
      </c>
      <c r="K26" s="69">
        <f>работа!K21</f>
        <v>0</v>
      </c>
      <c r="L26" s="70">
        <f>K26*J26</f>
        <v>0</v>
      </c>
      <c r="M26" s="62"/>
      <c r="N26" s="13"/>
    </row>
    <row r="27" spans="1:14" s="76" customFormat="1" ht="23.25" customHeight="1" x14ac:dyDescent="0.25">
      <c r="A27" s="71"/>
      <c r="B27" s="72" t="s">
        <v>12</v>
      </c>
      <c r="C27" s="72"/>
      <c r="D27" s="72"/>
      <c r="E27" s="73"/>
      <c r="F27" s="74"/>
      <c r="G27" s="74"/>
      <c r="H27" s="74"/>
      <c r="I27" s="74"/>
      <c r="J27" s="74"/>
      <c r="K27" s="74"/>
      <c r="L27" s="74">
        <f>SUM(L28)</f>
        <v>0</v>
      </c>
      <c r="M27" s="74"/>
      <c r="N27" s="75"/>
    </row>
    <row r="28" spans="1:14" ht="35.25" customHeight="1" x14ac:dyDescent="0.25">
      <c r="A28" s="92"/>
      <c r="B28" s="77" t="s">
        <v>37</v>
      </c>
      <c r="C28" s="17"/>
      <c r="D28" s="45"/>
      <c r="E28" s="15" t="s">
        <v>3</v>
      </c>
      <c r="F28" s="84">
        <v>155</v>
      </c>
      <c r="G28" s="84">
        <v>147</v>
      </c>
      <c r="H28" s="84">
        <v>138</v>
      </c>
      <c r="I28" s="84">
        <v>90</v>
      </c>
      <c r="J28" s="79">
        <f>SUM(F28:I28)</f>
        <v>530</v>
      </c>
      <c r="K28" s="18">
        <f>материалы!K22</f>
        <v>0</v>
      </c>
      <c r="L28" s="18">
        <f>K28*J28</f>
        <v>0</v>
      </c>
      <c r="M28" s="49"/>
      <c r="N28" s="15" t="s">
        <v>35</v>
      </c>
    </row>
    <row r="29" spans="1:14" ht="21" customHeight="1" x14ac:dyDescent="0.25">
      <c r="A29" s="33" t="s">
        <v>50</v>
      </c>
      <c r="B29" s="8" t="s">
        <v>5</v>
      </c>
      <c r="C29" s="6"/>
      <c r="D29" s="6"/>
      <c r="E29" s="6"/>
      <c r="F29" s="6"/>
      <c r="G29" s="6"/>
      <c r="H29" s="6"/>
      <c r="I29" s="6"/>
      <c r="J29" s="7"/>
      <c r="K29" s="7"/>
      <c r="L29" s="7"/>
      <c r="M29" s="7"/>
      <c r="N29" s="7"/>
    </row>
    <row r="30" spans="1:14" ht="21" customHeight="1" x14ac:dyDescent="0.25">
      <c r="A30" s="34" t="s">
        <v>51</v>
      </c>
      <c r="B30" s="9" t="s">
        <v>5</v>
      </c>
      <c r="C30" s="4"/>
      <c r="D30" s="4"/>
      <c r="E30" s="4"/>
      <c r="F30" s="4"/>
      <c r="G30" s="4"/>
      <c r="H30" s="4"/>
      <c r="I30" s="4"/>
      <c r="J30" s="5"/>
      <c r="K30" s="5"/>
      <c r="L30" s="5">
        <f>L31</f>
        <v>0</v>
      </c>
      <c r="M30" s="5"/>
      <c r="N30" s="5"/>
    </row>
    <row r="31" spans="1:14" ht="21" customHeight="1" x14ac:dyDescent="0.25">
      <c r="A31" s="35"/>
      <c r="B31" s="11" t="s">
        <v>11</v>
      </c>
      <c r="C31" s="12"/>
      <c r="D31" s="12"/>
      <c r="E31" s="12"/>
      <c r="F31" s="12"/>
      <c r="G31" s="12"/>
      <c r="H31" s="12"/>
      <c r="I31" s="12"/>
      <c r="J31" s="13"/>
      <c r="K31" s="13"/>
      <c r="L31" s="13">
        <f>SUM(L32:L32)</f>
        <v>0</v>
      </c>
      <c r="M31" s="13"/>
      <c r="N31" s="13"/>
    </row>
    <row r="32" spans="1:14" ht="21" customHeight="1" x14ac:dyDescent="0.25">
      <c r="A32" s="35"/>
      <c r="B32" s="22" t="s">
        <v>49</v>
      </c>
      <c r="C32" s="23"/>
      <c r="D32" s="23"/>
      <c r="E32" s="23" t="s">
        <v>4</v>
      </c>
      <c r="F32" s="23">
        <v>1</v>
      </c>
      <c r="G32" s="23">
        <v>1</v>
      </c>
      <c r="H32" s="23">
        <v>1</v>
      </c>
      <c r="I32" s="23">
        <v>1</v>
      </c>
      <c r="J32" s="13">
        <f>SUM(F32:I32)</f>
        <v>4</v>
      </c>
      <c r="K32" s="24">
        <f>работа!K25</f>
        <v>0</v>
      </c>
      <c r="L32" s="10">
        <f t="shared" ref="L32" si="3">K32*J32</f>
        <v>0</v>
      </c>
      <c r="M32" s="24"/>
      <c r="N32" s="13"/>
    </row>
    <row r="33" spans="1:17" x14ac:dyDescent="0.25">
      <c r="A33" s="34"/>
      <c r="B33" s="85"/>
      <c r="C33" s="86"/>
      <c r="D33" s="86"/>
      <c r="E33" s="86"/>
      <c r="F33" s="86"/>
      <c r="G33" s="86"/>
      <c r="H33" s="86"/>
      <c r="I33" s="86"/>
      <c r="J33" s="93" t="s">
        <v>16</v>
      </c>
      <c r="K33" s="94"/>
      <c r="L33" s="25">
        <f>L30+L24+L15</f>
        <v>0</v>
      </c>
      <c r="M33" s="50"/>
      <c r="N33" s="3"/>
    </row>
    <row r="34" spans="1:17" x14ac:dyDescent="0.25">
      <c r="A34" s="36"/>
      <c r="B34" s="87"/>
      <c r="C34" s="88"/>
      <c r="D34" s="88"/>
      <c r="E34" s="88"/>
      <c r="F34" s="88"/>
      <c r="G34" s="88"/>
      <c r="H34" s="88"/>
      <c r="I34" s="88"/>
      <c r="J34" s="95" t="s">
        <v>14</v>
      </c>
      <c r="K34" s="96"/>
      <c r="L34" s="27">
        <f>L31+L25+L16</f>
        <v>0</v>
      </c>
      <c r="M34" s="46"/>
      <c r="N34" s="26"/>
    </row>
    <row r="35" spans="1:17" x14ac:dyDescent="0.25">
      <c r="A35" s="36"/>
      <c r="B35" s="87"/>
      <c r="C35" s="88"/>
      <c r="D35" s="88"/>
      <c r="E35" s="88"/>
      <c r="F35" s="88"/>
      <c r="G35" s="88"/>
      <c r="H35" s="88"/>
      <c r="I35" s="88"/>
      <c r="J35" s="95" t="s">
        <v>15</v>
      </c>
      <c r="K35" s="96"/>
      <c r="L35" s="27">
        <f>L18+L27</f>
        <v>0</v>
      </c>
      <c r="M35" s="46"/>
      <c r="N35" s="26"/>
    </row>
    <row r="36" spans="1:17" x14ac:dyDescent="0.25">
      <c r="A36" s="36"/>
      <c r="B36" s="87"/>
      <c r="C36" s="88"/>
      <c r="D36" s="88"/>
      <c r="E36" s="88"/>
      <c r="F36" s="88"/>
      <c r="G36" s="88"/>
      <c r="H36" s="88"/>
      <c r="I36" s="88"/>
      <c r="J36" s="95" t="s">
        <v>19</v>
      </c>
      <c r="K36" s="96"/>
      <c r="L36" s="47"/>
      <c r="M36" s="46"/>
      <c r="N36" s="46"/>
    </row>
    <row r="37" spans="1:17" x14ac:dyDescent="0.25">
      <c r="D37" s="14"/>
      <c r="F37" s="53"/>
      <c r="G37" s="53"/>
      <c r="H37" s="53"/>
      <c r="I37" s="53"/>
      <c r="J37" s="53"/>
      <c r="K37" s="53"/>
      <c r="L37" s="53"/>
      <c r="M37" s="54"/>
      <c r="N37" s="53"/>
      <c r="O37" s="53"/>
    </row>
    <row r="38" spans="1:17" s="56" customFormat="1" x14ac:dyDescent="0.25">
      <c r="A38" s="78"/>
      <c r="B38" s="55" t="s">
        <v>27</v>
      </c>
      <c r="C38" s="78"/>
      <c r="D38" s="78"/>
      <c r="E38" s="78"/>
      <c r="F38" s="78"/>
      <c r="G38" s="78"/>
      <c r="H38" s="78"/>
      <c r="I38" s="78"/>
      <c r="J38" s="78"/>
      <c r="K38" s="78"/>
      <c r="L38" s="14"/>
      <c r="M38" s="14"/>
      <c r="N38" s="14"/>
      <c r="O38" s="14"/>
      <c r="P38" s="14"/>
      <c r="Q38" s="14"/>
    </row>
    <row r="39" spans="1:17" s="56" customFormat="1" ht="29.25" customHeight="1" x14ac:dyDescent="0.25">
      <c r="A39" s="57" t="s">
        <v>20</v>
      </c>
      <c r="B39" s="59" t="s">
        <v>28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</row>
    <row r="40" spans="1:17" s="56" customFormat="1" ht="45.75" customHeight="1" x14ac:dyDescent="0.25">
      <c r="A40" s="58" t="s">
        <v>20</v>
      </c>
      <c r="B40" s="59" t="s">
        <v>29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1:17" s="56" customFormat="1" ht="28.5" customHeight="1" x14ac:dyDescent="0.25">
      <c r="A41" s="57" t="s">
        <v>20</v>
      </c>
      <c r="B41" s="60" t="s">
        <v>30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</row>
    <row r="42" spans="1:17" ht="31.5" x14ac:dyDescent="0.25">
      <c r="A42" s="57" t="s">
        <v>20</v>
      </c>
      <c r="B42" s="60" t="s">
        <v>57</v>
      </c>
    </row>
  </sheetData>
  <mergeCells count="4">
    <mergeCell ref="J33:K33"/>
    <mergeCell ref="J34:K34"/>
    <mergeCell ref="J35:K35"/>
    <mergeCell ref="J36:K36"/>
  </mergeCells>
  <phoneticPr fontId="5" type="noConversion"/>
  <conditionalFormatting sqref="B19:B22">
    <cfRule type="duplicateValues" dxfId="5" priority="121"/>
  </conditionalFormatting>
  <conditionalFormatting sqref="B28">
    <cfRule type="duplicateValues" dxfId="4" priority="117"/>
  </conditionalFormatting>
  <conditionalFormatting sqref="D28 D19:D22">
    <cfRule type="duplicateValues" dxfId="3" priority="122"/>
  </conditionalFormatting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6956-A431-4228-9715-A215ACD180EB}">
  <sheetPr>
    <pageSetUpPr fitToPage="1"/>
  </sheetPr>
  <dimension ref="A1:Q32"/>
  <sheetViews>
    <sheetView view="pageBreakPreview" zoomScale="55" zoomScaleNormal="70" zoomScaleSheetLayoutView="55" workbookViewId="0">
      <selection activeCell="L19" sqref="L19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9" width="15.85546875" style="14" customWidth="1"/>
    <col min="10" max="10" width="15.42578125" style="48" bestFit="1" customWidth="1"/>
    <col min="11" max="11" width="17.28515625" style="21" customWidth="1"/>
    <col min="12" max="12" width="28.85546875" style="21" customWidth="1"/>
    <col min="13" max="13" width="30.28515625" style="20" customWidth="1"/>
    <col min="14" max="14" width="31.28515625" style="14" customWidth="1"/>
    <col min="15" max="16384" width="9.140625" style="14"/>
  </cols>
  <sheetData>
    <row r="1" spans="1:14" x14ac:dyDescent="0.25">
      <c r="F1" s="21"/>
      <c r="G1" s="21"/>
      <c r="H1" s="21"/>
      <c r="I1" s="21"/>
      <c r="L1" s="14"/>
      <c r="N1" s="38" t="s">
        <v>21</v>
      </c>
    </row>
    <row r="2" spans="1:14" x14ac:dyDescent="0.25">
      <c r="F2" s="21"/>
      <c r="G2" s="21"/>
      <c r="H2" s="21"/>
      <c r="I2" s="21"/>
      <c r="L2" s="14"/>
      <c r="N2" s="38" t="s">
        <v>22</v>
      </c>
    </row>
    <row r="3" spans="1:14" x14ac:dyDescent="0.25">
      <c r="B3" s="82" t="s">
        <v>23</v>
      </c>
      <c r="D3" s="39" t="s">
        <v>24</v>
      </c>
      <c r="F3" s="21"/>
      <c r="G3" s="21"/>
      <c r="H3" s="21"/>
      <c r="I3" s="21"/>
      <c r="K3" s="14"/>
      <c r="L3" s="40" t="s">
        <v>25</v>
      </c>
    </row>
    <row r="4" spans="1:14" x14ac:dyDescent="0.25">
      <c r="B4" s="60"/>
      <c r="F4" s="21"/>
      <c r="G4" s="21"/>
      <c r="H4" s="21"/>
      <c r="I4" s="21"/>
      <c r="K4" s="14"/>
      <c r="L4" s="14"/>
    </row>
    <row r="5" spans="1:14" x14ac:dyDescent="0.25">
      <c r="B5" s="60"/>
      <c r="F5" s="21"/>
      <c r="G5" s="21"/>
      <c r="H5" s="21"/>
      <c r="I5" s="21"/>
      <c r="K5" s="14"/>
      <c r="L5" s="14"/>
    </row>
    <row r="6" spans="1:14" x14ac:dyDescent="0.25">
      <c r="B6" s="60"/>
      <c r="F6" s="21"/>
      <c r="G6" s="21"/>
      <c r="H6" s="21"/>
      <c r="I6" s="21"/>
      <c r="K6" s="14"/>
      <c r="L6" s="14"/>
    </row>
    <row r="7" spans="1:14" x14ac:dyDescent="0.25">
      <c r="B7" s="60" t="s">
        <v>39</v>
      </c>
      <c r="F7" s="21"/>
      <c r="G7" s="21"/>
      <c r="H7" s="21"/>
      <c r="I7" s="21"/>
      <c r="K7" s="14"/>
      <c r="L7" s="14"/>
    </row>
    <row r="8" spans="1:14" s="43" customFormat="1" ht="19.5" customHeight="1" x14ac:dyDescent="0.25">
      <c r="A8" s="41"/>
      <c r="D8" s="42"/>
      <c r="E8" s="81" t="s">
        <v>58</v>
      </c>
      <c r="F8" s="44"/>
      <c r="G8" s="44"/>
      <c r="H8" s="44"/>
      <c r="I8" s="44"/>
      <c r="J8" s="44"/>
      <c r="M8" s="42"/>
    </row>
    <row r="9" spans="1:14" s="43" customFormat="1" ht="19.5" customHeight="1" x14ac:dyDescent="0.25">
      <c r="A9" s="41"/>
      <c r="D9" s="42"/>
      <c r="E9" s="81" t="s">
        <v>56</v>
      </c>
      <c r="F9" s="44"/>
      <c r="G9" s="44"/>
      <c r="H9" s="44"/>
      <c r="I9" s="44"/>
      <c r="J9" s="44"/>
      <c r="M9" s="42"/>
    </row>
    <row r="11" spans="1:14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52</v>
      </c>
      <c r="G11" s="1" t="s">
        <v>53</v>
      </c>
      <c r="H11" s="1" t="s">
        <v>54</v>
      </c>
      <c r="I11" s="1" t="s">
        <v>55</v>
      </c>
      <c r="J11" s="2" t="s">
        <v>2</v>
      </c>
      <c r="K11" s="2" t="s">
        <v>6</v>
      </c>
      <c r="L11" s="2" t="s">
        <v>7</v>
      </c>
      <c r="M11" s="2" t="s">
        <v>8</v>
      </c>
      <c r="N11" s="2" t="s">
        <v>26</v>
      </c>
    </row>
    <row r="12" spans="1:14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30"/>
      <c r="K12" s="30"/>
      <c r="L12" s="30"/>
      <c r="M12" s="30"/>
      <c r="N12" s="30"/>
    </row>
    <row r="13" spans="1:14" customFormat="1" ht="19.5" customHeight="1" x14ac:dyDescent="0.25">
      <c r="A13" s="61" t="s">
        <v>31</v>
      </c>
      <c r="B13" s="11" t="s">
        <v>32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13"/>
    </row>
    <row r="14" spans="1:14" customFormat="1" ht="19.5" customHeight="1" x14ac:dyDescent="0.25">
      <c r="A14" s="33" t="s">
        <v>33</v>
      </c>
      <c r="B14" s="8" t="s">
        <v>44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7"/>
    </row>
    <row r="15" spans="1:14" customFormat="1" ht="19.5" customHeight="1" x14ac:dyDescent="0.25">
      <c r="A15" s="34" t="s">
        <v>34</v>
      </c>
      <c r="B15" s="9" t="s">
        <v>44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5"/>
    </row>
    <row r="16" spans="1:14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2"/>
      <c r="K16" s="62"/>
      <c r="L16" s="62"/>
      <c r="M16" s="62"/>
      <c r="N16" s="13"/>
    </row>
    <row r="17" spans="1:17" customFormat="1" ht="20.25" customHeight="1" x14ac:dyDescent="0.25">
      <c r="A17" s="52"/>
      <c r="B17" s="89" t="s">
        <v>45</v>
      </c>
      <c r="C17" s="67"/>
      <c r="D17" s="67"/>
      <c r="E17" s="23" t="s">
        <v>4</v>
      </c>
      <c r="F17" s="68">
        <v>465</v>
      </c>
      <c r="G17" s="68">
        <v>441</v>
      </c>
      <c r="H17" s="68">
        <v>414</v>
      </c>
      <c r="I17" s="68">
        <v>270</v>
      </c>
      <c r="J17" s="62">
        <v>1590</v>
      </c>
      <c r="K17" s="69"/>
      <c r="L17" s="70">
        <f>K17*J17</f>
        <v>0</v>
      </c>
      <c r="M17" s="62"/>
      <c r="N17" s="13"/>
    </row>
    <row r="18" spans="1:17" customFormat="1" ht="19.5" customHeight="1" x14ac:dyDescent="0.25">
      <c r="A18" s="33" t="s">
        <v>47</v>
      </c>
      <c r="B18" s="8" t="s">
        <v>13</v>
      </c>
      <c r="C18" s="8"/>
      <c r="D18" s="8"/>
      <c r="E18" s="6"/>
      <c r="F18" s="63"/>
      <c r="G18" s="63"/>
      <c r="H18" s="63"/>
      <c r="I18" s="63"/>
      <c r="J18" s="63"/>
      <c r="K18" s="63"/>
      <c r="L18" s="63"/>
      <c r="M18" s="63"/>
      <c r="N18" s="7"/>
    </row>
    <row r="19" spans="1:17" customFormat="1" ht="19.5" customHeight="1" x14ac:dyDescent="0.25">
      <c r="A19" s="34" t="s">
        <v>48</v>
      </c>
      <c r="B19" s="9" t="s">
        <v>13</v>
      </c>
      <c r="C19" s="9"/>
      <c r="D19" s="9"/>
      <c r="E19" s="4"/>
      <c r="F19" s="64"/>
      <c r="G19" s="64"/>
      <c r="H19" s="64"/>
      <c r="I19" s="64"/>
      <c r="J19" s="64"/>
      <c r="K19" s="64"/>
      <c r="L19" s="64"/>
      <c r="M19" s="64"/>
      <c r="N19" s="5"/>
    </row>
    <row r="20" spans="1:17" customFormat="1" x14ac:dyDescent="0.25">
      <c r="A20" s="52"/>
      <c r="B20" s="11" t="s">
        <v>11</v>
      </c>
      <c r="C20" s="65"/>
      <c r="D20" s="65"/>
      <c r="E20" s="12"/>
      <c r="F20" s="66"/>
      <c r="G20" s="66"/>
      <c r="H20" s="66"/>
      <c r="I20" s="66"/>
      <c r="J20" s="62"/>
      <c r="K20" s="62"/>
      <c r="L20" s="62"/>
      <c r="M20" s="62"/>
      <c r="N20" s="13"/>
    </row>
    <row r="21" spans="1:17" customFormat="1" ht="20.25" customHeight="1" x14ac:dyDescent="0.25">
      <c r="A21" s="52"/>
      <c r="B21" s="89" t="s">
        <v>46</v>
      </c>
      <c r="C21" s="67"/>
      <c r="D21" s="67"/>
      <c r="E21" s="23" t="s">
        <v>4</v>
      </c>
      <c r="F21" s="68">
        <v>1</v>
      </c>
      <c r="G21" s="68">
        <v>1</v>
      </c>
      <c r="H21" s="68">
        <v>1</v>
      </c>
      <c r="I21" s="68">
        <v>1</v>
      </c>
      <c r="J21" s="62">
        <v>4</v>
      </c>
      <c r="K21" s="69"/>
      <c r="L21" s="70">
        <f>K21*J21</f>
        <v>0</v>
      </c>
      <c r="M21" s="62"/>
      <c r="N21" s="13"/>
    </row>
    <row r="22" spans="1:17" ht="21" customHeight="1" x14ac:dyDescent="0.25">
      <c r="A22" s="33" t="s">
        <v>50</v>
      </c>
      <c r="B22" s="8" t="s">
        <v>5</v>
      </c>
      <c r="C22" s="6"/>
      <c r="D22" s="6"/>
      <c r="E22" s="6"/>
      <c r="F22" s="6"/>
      <c r="G22" s="6"/>
      <c r="H22" s="6"/>
      <c r="I22" s="6"/>
      <c r="J22" s="7"/>
      <c r="K22" s="7"/>
      <c r="L22" s="7"/>
      <c r="M22" s="7"/>
      <c r="N22" s="7"/>
    </row>
    <row r="23" spans="1:17" ht="21" customHeight="1" x14ac:dyDescent="0.25">
      <c r="A23" s="34" t="s">
        <v>51</v>
      </c>
      <c r="B23" s="9" t="s">
        <v>5</v>
      </c>
      <c r="C23" s="4"/>
      <c r="D23" s="4"/>
      <c r="E23" s="4"/>
      <c r="F23" s="4"/>
      <c r="G23" s="4"/>
      <c r="H23" s="4"/>
      <c r="I23" s="4"/>
      <c r="J23" s="5"/>
      <c r="K23" s="5"/>
      <c r="L23" s="5"/>
      <c r="M23" s="5"/>
      <c r="N23" s="5"/>
    </row>
    <row r="24" spans="1:17" ht="21" customHeight="1" x14ac:dyDescent="0.25">
      <c r="A24" s="35"/>
      <c r="B24" s="11" t="s">
        <v>11</v>
      </c>
      <c r="C24" s="12"/>
      <c r="D24" s="12"/>
      <c r="E24" s="12"/>
      <c r="F24" s="12"/>
      <c r="G24" s="12"/>
      <c r="H24" s="12"/>
      <c r="I24" s="12"/>
      <c r="J24" s="13"/>
      <c r="K24" s="13"/>
      <c r="L24" s="13"/>
      <c r="M24" s="13"/>
      <c r="N24" s="13"/>
    </row>
    <row r="25" spans="1:17" ht="21" customHeight="1" x14ac:dyDescent="0.25">
      <c r="A25" s="35"/>
      <c r="B25" s="22" t="s">
        <v>49</v>
      </c>
      <c r="C25" s="23"/>
      <c r="D25" s="23"/>
      <c r="E25" s="23" t="s">
        <v>4</v>
      </c>
      <c r="F25" s="23">
        <v>1</v>
      </c>
      <c r="G25" s="23">
        <v>1</v>
      </c>
      <c r="H25" s="23">
        <v>1</v>
      </c>
      <c r="I25" s="23">
        <v>1</v>
      </c>
      <c r="J25" s="13">
        <f>SUM(F25:I25)</f>
        <v>4</v>
      </c>
      <c r="K25" s="24"/>
      <c r="L25" s="10">
        <f t="shared" ref="L25" si="0">K25*J25</f>
        <v>0</v>
      </c>
      <c r="M25" s="24"/>
      <c r="N25" s="13"/>
    </row>
    <row r="26" spans="1:17" x14ac:dyDescent="0.25">
      <c r="A26" s="34"/>
      <c r="B26" s="85"/>
      <c r="C26" s="86"/>
      <c r="D26" s="86"/>
      <c r="E26" s="86"/>
      <c r="F26" s="86"/>
      <c r="G26" s="86"/>
      <c r="H26" s="86"/>
      <c r="I26" s="86"/>
      <c r="J26" s="93" t="s">
        <v>60</v>
      </c>
      <c r="K26" s="94"/>
      <c r="L26" s="25">
        <f>SUM(L17:L25)</f>
        <v>0</v>
      </c>
      <c r="M26" s="50"/>
      <c r="N26" s="3"/>
    </row>
    <row r="27" spans="1:17" x14ac:dyDescent="0.25">
      <c r="D27" s="14"/>
      <c r="F27" s="53"/>
      <c r="G27" s="53"/>
      <c r="H27" s="53"/>
      <c r="I27" s="53"/>
      <c r="J27" s="53"/>
      <c r="K27" s="53"/>
      <c r="L27" s="53"/>
      <c r="M27" s="54"/>
      <c r="N27" s="53"/>
      <c r="O27" s="53"/>
    </row>
    <row r="28" spans="1:17" s="56" customFormat="1" x14ac:dyDescent="0.25">
      <c r="A28" s="78"/>
      <c r="B28" s="55" t="s">
        <v>27</v>
      </c>
      <c r="C28" s="78"/>
      <c r="D28" s="78"/>
      <c r="E28" s="78"/>
      <c r="F28" s="78"/>
      <c r="G28" s="78"/>
      <c r="H28" s="78"/>
      <c r="I28" s="78"/>
      <c r="J28" s="78"/>
      <c r="K28" s="78"/>
      <c r="L28" s="14"/>
      <c r="M28" s="14"/>
      <c r="N28" s="14"/>
      <c r="O28" s="14"/>
      <c r="P28" s="14"/>
      <c r="Q28" s="14"/>
    </row>
    <row r="29" spans="1:17" s="56" customFormat="1" ht="29.25" customHeight="1" x14ac:dyDescent="0.25">
      <c r="A29" s="57" t="s">
        <v>20</v>
      </c>
      <c r="B29" s="59" t="s">
        <v>28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</row>
    <row r="30" spans="1:17" s="56" customFormat="1" ht="45.75" customHeight="1" x14ac:dyDescent="0.25">
      <c r="A30" s="58" t="s">
        <v>20</v>
      </c>
      <c r="B30" s="59" t="s">
        <v>29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</row>
    <row r="31" spans="1:17" s="56" customFormat="1" ht="28.5" customHeight="1" x14ac:dyDescent="0.25">
      <c r="A31" s="57" t="s">
        <v>20</v>
      </c>
      <c r="B31" s="60" t="s">
        <v>30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</row>
    <row r="32" spans="1:17" ht="31.5" x14ac:dyDescent="0.25">
      <c r="A32" s="57" t="s">
        <v>20</v>
      </c>
      <c r="B32" s="60" t="s">
        <v>57</v>
      </c>
    </row>
  </sheetData>
  <mergeCells count="1">
    <mergeCell ref="J26:K26"/>
  </mergeCells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EF5E7-5DC0-41EF-9367-B277A1CBE3B0}">
  <sheetPr>
    <pageSetUpPr fitToPage="1"/>
  </sheetPr>
  <dimension ref="A1:Q29"/>
  <sheetViews>
    <sheetView view="pageBreakPreview" zoomScale="55" zoomScaleNormal="70" zoomScaleSheetLayoutView="55" workbookViewId="0">
      <selection activeCell="K27" sqref="K27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9" width="15.85546875" style="14" customWidth="1"/>
    <col min="10" max="10" width="15.42578125" style="48" bestFit="1" customWidth="1"/>
    <col min="11" max="11" width="17.28515625" style="21" customWidth="1"/>
    <col min="12" max="12" width="28.85546875" style="21" customWidth="1"/>
    <col min="13" max="13" width="30.28515625" style="20" customWidth="1"/>
    <col min="14" max="14" width="31.28515625" style="14" customWidth="1"/>
    <col min="15" max="16384" width="9.140625" style="14"/>
  </cols>
  <sheetData>
    <row r="1" spans="1:14" x14ac:dyDescent="0.25">
      <c r="F1" s="21"/>
      <c r="G1" s="21"/>
      <c r="H1" s="21"/>
      <c r="I1" s="21"/>
      <c r="L1" s="14"/>
      <c r="N1" s="38" t="s">
        <v>21</v>
      </c>
    </row>
    <row r="2" spans="1:14" x14ac:dyDescent="0.25">
      <c r="F2" s="21"/>
      <c r="G2" s="21"/>
      <c r="H2" s="21"/>
      <c r="I2" s="21"/>
      <c r="L2" s="14"/>
      <c r="N2" s="38" t="s">
        <v>22</v>
      </c>
    </row>
    <row r="3" spans="1:14" x14ac:dyDescent="0.25">
      <c r="B3" s="82" t="s">
        <v>23</v>
      </c>
      <c r="D3" s="39" t="s">
        <v>24</v>
      </c>
      <c r="F3" s="21"/>
      <c r="G3" s="21"/>
      <c r="H3" s="21"/>
      <c r="I3" s="21"/>
      <c r="K3" s="14"/>
      <c r="L3" s="40" t="s">
        <v>25</v>
      </c>
    </row>
    <row r="4" spans="1:14" x14ac:dyDescent="0.25">
      <c r="B4" s="60"/>
      <c r="F4" s="21"/>
      <c r="G4" s="21"/>
      <c r="H4" s="21"/>
      <c r="I4" s="21"/>
      <c r="K4" s="14"/>
      <c r="L4" s="14"/>
    </row>
    <row r="5" spans="1:14" x14ac:dyDescent="0.25">
      <c r="B5" s="60"/>
      <c r="F5" s="21"/>
      <c r="G5" s="21"/>
      <c r="H5" s="21"/>
      <c r="I5" s="21"/>
      <c r="K5" s="14"/>
      <c r="L5" s="14"/>
    </row>
    <row r="6" spans="1:14" x14ac:dyDescent="0.25">
      <c r="B6" s="60"/>
      <c r="F6" s="21"/>
      <c r="G6" s="21"/>
      <c r="H6" s="21"/>
      <c r="I6" s="21"/>
      <c r="K6" s="14"/>
      <c r="L6" s="14"/>
    </row>
    <row r="7" spans="1:14" x14ac:dyDescent="0.25">
      <c r="B7" s="60" t="s">
        <v>39</v>
      </c>
      <c r="F7" s="21"/>
      <c r="G7" s="21"/>
      <c r="H7" s="21"/>
      <c r="I7" s="21"/>
      <c r="K7" s="14"/>
      <c r="L7" s="14"/>
    </row>
    <row r="8" spans="1:14" s="43" customFormat="1" ht="19.5" customHeight="1" x14ac:dyDescent="0.25">
      <c r="A8" s="41"/>
      <c r="D8" s="42"/>
      <c r="E8" s="81" t="s">
        <v>59</v>
      </c>
      <c r="F8" s="44"/>
      <c r="G8" s="44"/>
      <c r="H8" s="44"/>
      <c r="I8" s="44"/>
      <c r="J8" s="44"/>
      <c r="M8" s="42"/>
    </row>
    <row r="9" spans="1:14" s="43" customFormat="1" ht="19.5" customHeight="1" x14ac:dyDescent="0.25">
      <c r="A9" s="41"/>
      <c r="D9" s="42"/>
      <c r="E9" s="81" t="s">
        <v>56</v>
      </c>
      <c r="F9" s="44"/>
      <c r="G9" s="44"/>
      <c r="H9" s="44"/>
      <c r="I9" s="44"/>
      <c r="J9" s="44"/>
      <c r="M9" s="42"/>
    </row>
    <row r="11" spans="1:14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52</v>
      </c>
      <c r="G11" s="1" t="s">
        <v>53</v>
      </c>
      <c r="H11" s="1" t="s">
        <v>54</v>
      </c>
      <c r="I11" s="1" t="s">
        <v>55</v>
      </c>
      <c r="J11" s="2" t="s">
        <v>2</v>
      </c>
      <c r="K11" s="2" t="s">
        <v>6</v>
      </c>
      <c r="L11" s="2" t="s">
        <v>7</v>
      </c>
      <c r="M11" s="2" t="s">
        <v>8</v>
      </c>
      <c r="N11" s="2" t="s">
        <v>26</v>
      </c>
    </row>
    <row r="12" spans="1:14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30"/>
      <c r="K12" s="30"/>
      <c r="L12" s="30"/>
      <c r="M12" s="30"/>
      <c r="N12" s="30"/>
    </row>
    <row r="13" spans="1:14" customFormat="1" ht="19.5" customHeight="1" x14ac:dyDescent="0.25">
      <c r="A13" s="61" t="s">
        <v>31</v>
      </c>
      <c r="B13" s="11" t="s">
        <v>32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13"/>
    </row>
    <row r="14" spans="1:14" customFormat="1" ht="19.5" customHeight="1" x14ac:dyDescent="0.25">
      <c r="A14" s="33" t="s">
        <v>33</v>
      </c>
      <c r="B14" s="8" t="s">
        <v>44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7"/>
    </row>
    <row r="15" spans="1:14" customFormat="1" ht="19.5" customHeight="1" x14ac:dyDescent="0.25">
      <c r="A15" s="34" t="s">
        <v>34</v>
      </c>
      <c r="B15" s="9" t="s">
        <v>44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5"/>
    </row>
    <row r="16" spans="1:14" s="19" customFormat="1" ht="24" customHeight="1" x14ac:dyDescent="0.25">
      <c r="A16" s="91"/>
      <c r="B16" s="16" t="s">
        <v>42</v>
      </c>
      <c r="C16" s="17"/>
      <c r="D16" s="45" t="s">
        <v>40</v>
      </c>
      <c r="E16" s="17" t="s">
        <v>38</v>
      </c>
      <c r="F16" s="83">
        <v>465</v>
      </c>
      <c r="G16" s="83">
        <v>441</v>
      </c>
      <c r="H16" s="83">
        <v>414</v>
      </c>
      <c r="I16" s="83">
        <v>270</v>
      </c>
      <c r="J16" s="79">
        <f>SUM(F16:I16)</f>
        <v>1590</v>
      </c>
      <c r="K16" s="18"/>
      <c r="L16" s="18">
        <f t="shared" ref="L16" si="0">K16*J16</f>
        <v>0</v>
      </c>
      <c r="M16" s="49"/>
      <c r="N16" s="15" t="s">
        <v>35</v>
      </c>
    </row>
    <row r="17" spans="1:17" s="19" customFormat="1" ht="30.75" customHeight="1" x14ac:dyDescent="0.25">
      <c r="A17" s="91"/>
      <c r="B17" s="90" t="s">
        <v>43</v>
      </c>
      <c r="C17" s="17"/>
      <c r="D17" s="45"/>
      <c r="E17" s="17"/>
      <c r="F17" s="83"/>
      <c r="G17" s="83"/>
      <c r="H17" s="83"/>
      <c r="I17" s="83"/>
      <c r="J17" s="79"/>
      <c r="K17" s="18"/>
      <c r="L17" s="18"/>
      <c r="M17" s="49"/>
      <c r="N17" s="15" t="s">
        <v>35</v>
      </c>
    </row>
    <row r="18" spans="1:17" s="19" customFormat="1" ht="22.5" customHeight="1" x14ac:dyDescent="0.25">
      <c r="A18" s="91"/>
      <c r="B18" s="80" t="s">
        <v>41</v>
      </c>
      <c r="C18" s="17"/>
      <c r="D18" s="45"/>
      <c r="E18" s="17" t="s">
        <v>3</v>
      </c>
      <c r="F18" s="83">
        <v>620</v>
      </c>
      <c r="G18" s="83">
        <v>588</v>
      </c>
      <c r="H18" s="83">
        <v>552</v>
      </c>
      <c r="I18" s="83">
        <v>360</v>
      </c>
      <c r="J18" s="79">
        <f>SUM(F18:I18)</f>
        <v>2120</v>
      </c>
      <c r="K18" s="18"/>
      <c r="L18" s="18">
        <f t="shared" ref="L18:L19" si="1">K18*J18</f>
        <v>0</v>
      </c>
      <c r="M18" s="49"/>
      <c r="N18" s="15"/>
    </row>
    <row r="19" spans="1:17" s="19" customFormat="1" ht="22.5" customHeight="1" x14ac:dyDescent="0.25">
      <c r="A19" s="91"/>
      <c r="B19" s="80" t="s">
        <v>36</v>
      </c>
      <c r="C19" s="17"/>
      <c r="D19" s="45"/>
      <c r="E19" s="17" t="s">
        <v>3</v>
      </c>
      <c r="F19" s="83">
        <v>930</v>
      </c>
      <c r="G19" s="83">
        <v>882</v>
      </c>
      <c r="H19" s="83">
        <v>828</v>
      </c>
      <c r="I19" s="83">
        <v>540</v>
      </c>
      <c r="J19" s="79">
        <f>SUM(F19:I19)</f>
        <v>3180</v>
      </c>
      <c r="K19" s="18"/>
      <c r="L19" s="18">
        <f t="shared" si="1"/>
        <v>0</v>
      </c>
      <c r="M19" s="49"/>
      <c r="N19" s="15"/>
    </row>
    <row r="20" spans="1:17" customFormat="1" ht="19.5" customHeight="1" x14ac:dyDescent="0.25">
      <c r="A20" s="33" t="s">
        <v>47</v>
      </c>
      <c r="B20" s="8" t="s">
        <v>13</v>
      </c>
      <c r="C20" s="8"/>
      <c r="D20" s="8"/>
      <c r="E20" s="6"/>
      <c r="F20" s="63"/>
      <c r="G20" s="63"/>
      <c r="H20" s="63"/>
      <c r="I20" s="63"/>
      <c r="J20" s="63"/>
      <c r="K20" s="63"/>
      <c r="L20" s="63"/>
      <c r="M20" s="63"/>
      <c r="N20" s="7"/>
    </row>
    <row r="21" spans="1:17" customFormat="1" ht="19.5" customHeight="1" x14ac:dyDescent="0.25">
      <c r="A21" s="34" t="s">
        <v>48</v>
      </c>
      <c r="B21" s="9" t="s">
        <v>13</v>
      </c>
      <c r="C21" s="9"/>
      <c r="D21" s="9"/>
      <c r="E21" s="4"/>
      <c r="F21" s="64"/>
      <c r="G21" s="64"/>
      <c r="H21" s="64"/>
      <c r="I21" s="64"/>
      <c r="J21" s="64"/>
      <c r="K21" s="64"/>
      <c r="L21" s="64"/>
      <c r="M21" s="64"/>
      <c r="N21" s="5"/>
    </row>
    <row r="22" spans="1:17" ht="35.25" customHeight="1" x14ac:dyDescent="0.25">
      <c r="A22" s="92"/>
      <c r="B22" s="77" t="s">
        <v>37</v>
      </c>
      <c r="C22" s="17"/>
      <c r="D22" s="45"/>
      <c r="E22" s="15" t="s">
        <v>3</v>
      </c>
      <c r="F22" s="84">
        <v>155</v>
      </c>
      <c r="G22" s="84">
        <v>147</v>
      </c>
      <c r="H22" s="84">
        <v>138</v>
      </c>
      <c r="I22" s="84">
        <v>90</v>
      </c>
      <c r="J22" s="79">
        <f>SUM(F22:I22)</f>
        <v>530</v>
      </c>
      <c r="K22" s="18"/>
      <c r="L22" s="18">
        <f>K22*J22</f>
        <v>0</v>
      </c>
      <c r="M22" s="49"/>
      <c r="N22" s="15" t="s">
        <v>35</v>
      </c>
    </row>
    <row r="23" spans="1:17" x14ac:dyDescent="0.25">
      <c r="A23" s="34"/>
      <c r="B23" s="85"/>
      <c r="C23" s="86"/>
      <c r="D23" s="86"/>
      <c r="E23" s="86"/>
      <c r="F23" s="86"/>
      <c r="G23" s="86"/>
      <c r="H23" s="86"/>
      <c r="I23" s="86"/>
      <c r="J23" s="93" t="s">
        <v>61</v>
      </c>
      <c r="K23" s="94"/>
      <c r="L23" s="25">
        <f>SUM(L16:L22)</f>
        <v>0</v>
      </c>
      <c r="M23" s="50"/>
      <c r="N23" s="3"/>
    </row>
    <row r="24" spans="1:17" x14ac:dyDescent="0.25">
      <c r="D24" s="14"/>
      <c r="F24" s="53"/>
      <c r="G24" s="53"/>
      <c r="H24" s="53"/>
      <c r="I24" s="53"/>
      <c r="J24" s="53"/>
      <c r="K24" s="53"/>
      <c r="L24" s="53"/>
      <c r="M24" s="54"/>
      <c r="N24" s="53"/>
      <c r="O24" s="53"/>
    </row>
    <row r="25" spans="1:17" s="56" customFormat="1" x14ac:dyDescent="0.25">
      <c r="A25" s="78"/>
      <c r="B25" s="55" t="s">
        <v>27</v>
      </c>
      <c r="C25" s="78"/>
      <c r="D25" s="78"/>
      <c r="E25" s="78"/>
      <c r="F25" s="78"/>
      <c r="G25" s="78"/>
      <c r="H25" s="78"/>
      <c r="I25" s="78"/>
      <c r="J25" s="78"/>
      <c r="K25" s="78"/>
      <c r="L25" s="14"/>
      <c r="M25" s="14"/>
      <c r="N25" s="14"/>
      <c r="O25" s="14"/>
      <c r="P25" s="14"/>
      <c r="Q25" s="14"/>
    </row>
    <row r="26" spans="1:17" s="56" customFormat="1" ht="29.25" customHeight="1" x14ac:dyDescent="0.25">
      <c r="A26" s="57" t="s">
        <v>20</v>
      </c>
      <c r="B26" s="59" t="s">
        <v>28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</row>
    <row r="27" spans="1:17" s="56" customFormat="1" ht="45.75" customHeight="1" x14ac:dyDescent="0.25">
      <c r="A27" s="58" t="s">
        <v>20</v>
      </c>
      <c r="B27" s="59" t="s">
        <v>29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</row>
    <row r="28" spans="1:17" s="56" customFormat="1" ht="28.5" customHeight="1" x14ac:dyDescent="0.25">
      <c r="A28" s="57" t="s">
        <v>20</v>
      </c>
      <c r="B28" s="60" t="s">
        <v>30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</row>
    <row r="29" spans="1:17" ht="31.5" x14ac:dyDescent="0.25">
      <c r="A29" s="57" t="s">
        <v>20</v>
      </c>
      <c r="B29" s="60" t="s">
        <v>57</v>
      </c>
    </row>
  </sheetData>
  <mergeCells count="1">
    <mergeCell ref="J23:K23"/>
  </mergeCells>
  <conditionalFormatting sqref="B16:B19">
    <cfRule type="duplicateValues" dxfId="2" priority="2"/>
  </conditionalFormatting>
  <conditionalFormatting sqref="B22">
    <cfRule type="duplicateValues" dxfId="1" priority="1"/>
  </conditionalFormatting>
  <conditionalFormatting sqref="D22 D16:D19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2026-05-13T06:14:23Z</dcterms:modified>
</cp:coreProperties>
</file>