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I:\_Сметный отдел\2. ТЕНДЕРЫ\ЛЕСОБАЗА - ЖК Беринг\Лесобаза ГП-75, ГП-76\Слаботочные сети\ГП-76\"/>
    </mc:Choice>
  </mc:AlternateContent>
  <xr:revisionPtr revIDLastSave="0" documentId="13_ncr:1_{8B7F9229-EC03-4BBC-8EC4-F965DAE3EDD8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ЛСР" sheetId="1" r:id="rId1"/>
    <sheet name="работа" sheetId="4" r:id="rId2"/>
    <sheet name="материалы" sheetId="5" r:id="rId3"/>
  </sheets>
  <definedNames>
    <definedName name="_xlnm._FilterDatabase" localSheetId="0" hidden="1">ЛСР!$A$11:$N$113</definedName>
    <definedName name="_xlnm._FilterDatabase" localSheetId="2" hidden="1">материалы!$A$11:$N$106</definedName>
    <definedName name="_xlnm._FilterDatabase" localSheetId="1" hidden="1">работа!$A$11:$N$22</definedName>
    <definedName name="_xlnm.Print_Area" localSheetId="0">ЛСР!$A$1:$N$130</definedName>
    <definedName name="_xlnm.Print_Area" localSheetId="2">материалы!$A$1:$N$114</definedName>
    <definedName name="_xlnm.Print_Area" localSheetId="1">работа!$A$1:$N$34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52" i="1" l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51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7" i="1"/>
  <c r="K38" i="1"/>
  <c r="K39" i="1"/>
  <c r="K40" i="1"/>
  <c r="K41" i="1"/>
  <c r="K42" i="1"/>
  <c r="K43" i="1"/>
  <c r="K44" i="1"/>
  <c r="K45" i="1"/>
  <c r="K20" i="1"/>
  <c r="K117" i="1"/>
  <c r="K49" i="1"/>
  <c r="K18" i="1"/>
  <c r="K17" i="1"/>
  <c r="J106" i="5"/>
  <c r="L106" i="5" s="1"/>
  <c r="J105" i="5"/>
  <c r="L105" i="5" s="1"/>
  <c r="J104" i="5"/>
  <c r="L104" i="5" s="1"/>
  <c r="J103" i="5"/>
  <c r="L103" i="5" s="1"/>
  <c r="J102" i="5"/>
  <c r="L102" i="5" s="1"/>
  <c r="J101" i="5"/>
  <c r="L101" i="5" s="1"/>
  <c r="J100" i="5"/>
  <c r="L100" i="5" s="1"/>
  <c r="J99" i="5"/>
  <c r="L99" i="5" s="1"/>
  <c r="J98" i="5"/>
  <c r="L98" i="5" s="1"/>
  <c r="J97" i="5"/>
  <c r="L97" i="5" s="1"/>
  <c r="J96" i="5"/>
  <c r="L96" i="5" s="1"/>
  <c r="J95" i="5"/>
  <c r="L95" i="5" s="1"/>
  <c r="J94" i="5"/>
  <c r="L94" i="5" s="1"/>
  <c r="J93" i="5"/>
  <c r="L93" i="5" s="1"/>
  <c r="J92" i="5"/>
  <c r="L92" i="5" s="1"/>
  <c r="J91" i="5"/>
  <c r="L91" i="5" s="1"/>
  <c r="J90" i="5"/>
  <c r="L90" i="5" s="1"/>
  <c r="J89" i="5"/>
  <c r="L89" i="5" s="1"/>
  <c r="J88" i="5"/>
  <c r="L88" i="5" s="1"/>
  <c r="J87" i="5"/>
  <c r="L87" i="5" s="1"/>
  <c r="J86" i="5"/>
  <c r="L86" i="5" s="1"/>
  <c r="J85" i="5"/>
  <c r="L85" i="5" s="1"/>
  <c r="J84" i="5"/>
  <c r="L84" i="5" s="1"/>
  <c r="J83" i="5"/>
  <c r="L83" i="5" s="1"/>
  <c r="J82" i="5"/>
  <c r="L82" i="5" s="1"/>
  <c r="J81" i="5"/>
  <c r="L81" i="5" s="1"/>
  <c r="J80" i="5"/>
  <c r="L80" i="5" s="1"/>
  <c r="J79" i="5"/>
  <c r="L79" i="5" s="1"/>
  <c r="J78" i="5"/>
  <c r="L78" i="5" s="1"/>
  <c r="J77" i="5"/>
  <c r="L77" i="5" s="1"/>
  <c r="J76" i="5"/>
  <c r="L76" i="5" s="1"/>
  <c r="J75" i="5"/>
  <c r="L75" i="5" s="1"/>
  <c r="J74" i="5"/>
  <c r="L74" i="5" s="1"/>
  <c r="J73" i="5"/>
  <c r="L73" i="5" s="1"/>
  <c r="J72" i="5"/>
  <c r="L72" i="5" s="1"/>
  <c r="J71" i="5"/>
  <c r="L71" i="5" s="1"/>
  <c r="J70" i="5"/>
  <c r="L70" i="5" s="1"/>
  <c r="J69" i="5"/>
  <c r="L69" i="5" s="1"/>
  <c r="J68" i="5"/>
  <c r="L68" i="5" s="1"/>
  <c r="J67" i="5"/>
  <c r="L67" i="5" s="1"/>
  <c r="J66" i="5"/>
  <c r="L66" i="5" s="1"/>
  <c r="J65" i="5"/>
  <c r="L65" i="5" s="1"/>
  <c r="J64" i="5"/>
  <c r="L64" i="5" s="1"/>
  <c r="J63" i="5"/>
  <c r="L63" i="5" s="1"/>
  <c r="J62" i="5"/>
  <c r="L62" i="5" s="1"/>
  <c r="J61" i="5"/>
  <c r="L61" i="5" s="1"/>
  <c r="J60" i="5"/>
  <c r="L60" i="5" s="1"/>
  <c r="J59" i="5"/>
  <c r="L59" i="5" s="1"/>
  <c r="J58" i="5"/>
  <c r="L58" i="5" s="1"/>
  <c r="J57" i="5"/>
  <c r="L57" i="5" s="1"/>
  <c r="J56" i="5"/>
  <c r="L56" i="5" s="1"/>
  <c r="J55" i="5"/>
  <c r="L55" i="5" s="1"/>
  <c r="J54" i="5"/>
  <c r="L54" i="5" s="1"/>
  <c r="J53" i="5"/>
  <c r="L53" i="5" s="1"/>
  <c r="J52" i="5"/>
  <c r="L52" i="5" s="1"/>
  <c r="J51" i="5"/>
  <c r="L51" i="5" s="1"/>
  <c r="J50" i="5"/>
  <c r="L50" i="5" s="1"/>
  <c r="J49" i="5"/>
  <c r="L49" i="5" s="1"/>
  <c r="J48" i="5"/>
  <c r="L48" i="5" s="1"/>
  <c r="J47" i="5"/>
  <c r="L47" i="5" s="1"/>
  <c r="J46" i="5"/>
  <c r="L46" i="5" s="1"/>
  <c r="J45" i="5"/>
  <c r="L45" i="5" s="1"/>
  <c r="J44" i="5"/>
  <c r="L44" i="5" s="1"/>
  <c r="J41" i="5"/>
  <c r="L41" i="5" s="1"/>
  <c r="J40" i="5"/>
  <c r="L40" i="5" s="1"/>
  <c r="J39" i="5"/>
  <c r="L39" i="5" s="1"/>
  <c r="J38" i="5"/>
  <c r="L38" i="5" s="1"/>
  <c r="J37" i="5"/>
  <c r="L37" i="5" s="1"/>
  <c r="J36" i="5"/>
  <c r="L36" i="5" s="1"/>
  <c r="J35" i="5"/>
  <c r="L35" i="5" s="1"/>
  <c r="J34" i="5"/>
  <c r="L34" i="5" s="1"/>
  <c r="J33" i="5"/>
  <c r="L33" i="5" s="1"/>
  <c r="J31" i="5"/>
  <c r="L31" i="5" s="1"/>
  <c r="J30" i="5"/>
  <c r="L30" i="5" s="1"/>
  <c r="J29" i="5"/>
  <c r="L29" i="5" s="1"/>
  <c r="J28" i="5"/>
  <c r="L28" i="5" s="1"/>
  <c r="J27" i="5"/>
  <c r="L27" i="5" s="1"/>
  <c r="J26" i="5"/>
  <c r="L26" i="5" s="1"/>
  <c r="J25" i="5"/>
  <c r="L25" i="5" s="1"/>
  <c r="J24" i="5"/>
  <c r="L24" i="5" s="1"/>
  <c r="J23" i="5"/>
  <c r="L23" i="5" s="1"/>
  <c r="J22" i="5"/>
  <c r="L22" i="5" s="1"/>
  <c r="J21" i="5"/>
  <c r="L21" i="5" s="1"/>
  <c r="J20" i="5"/>
  <c r="L20" i="5" s="1"/>
  <c r="J19" i="5"/>
  <c r="L19" i="5" s="1"/>
  <c r="J18" i="5"/>
  <c r="L18" i="5" s="1"/>
  <c r="J17" i="5"/>
  <c r="L17" i="5" s="1"/>
  <c r="J16" i="5"/>
  <c r="L16" i="5" s="1"/>
  <c r="L26" i="4"/>
  <c r="L22" i="4"/>
  <c r="L18" i="4"/>
  <c r="L17" i="4"/>
  <c r="G18" i="1"/>
  <c r="H18" i="1"/>
  <c r="I18" i="1"/>
  <c r="F18" i="1"/>
  <c r="F17" i="1"/>
  <c r="G17" i="1"/>
  <c r="H17" i="1"/>
  <c r="I17" i="1"/>
  <c r="J51" i="1"/>
  <c r="J52" i="1"/>
  <c r="L52" i="1" s="1"/>
  <c r="J53" i="1"/>
  <c r="L53" i="1" s="1"/>
  <c r="J54" i="1"/>
  <c r="L54" i="1" s="1"/>
  <c r="J55" i="1"/>
  <c r="J56" i="1"/>
  <c r="J57" i="1"/>
  <c r="L57" i="1" s="1"/>
  <c r="J58" i="1"/>
  <c r="L58" i="1" s="1"/>
  <c r="J59" i="1"/>
  <c r="J60" i="1"/>
  <c r="L60" i="1" s="1"/>
  <c r="J61" i="1"/>
  <c r="L61" i="1" s="1"/>
  <c r="J62" i="1"/>
  <c r="L62" i="1" s="1"/>
  <c r="J63" i="1"/>
  <c r="L63" i="1" s="1"/>
  <c r="J64" i="1"/>
  <c r="L64" i="1" s="1"/>
  <c r="J65" i="1"/>
  <c r="L65" i="1" s="1"/>
  <c r="J66" i="1"/>
  <c r="J67" i="1"/>
  <c r="J68" i="1"/>
  <c r="L68" i="1" s="1"/>
  <c r="J69" i="1"/>
  <c r="L69" i="1" s="1"/>
  <c r="J70" i="1"/>
  <c r="L70" i="1" s="1"/>
  <c r="J71" i="1"/>
  <c r="J72" i="1"/>
  <c r="J73" i="1"/>
  <c r="L73" i="1" s="1"/>
  <c r="J74" i="1"/>
  <c r="L74" i="1" s="1"/>
  <c r="J75" i="1"/>
  <c r="L75" i="1" s="1"/>
  <c r="J76" i="1"/>
  <c r="L76" i="1" s="1"/>
  <c r="J77" i="1"/>
  <c r="L77" i="1" s="1"/>
  <c r="J78" i="1"/>
  <c r="L78" i="1" s="1"/>
  <c r="J79" i="1"/>
  <c r="L79" i="1" s="1"/>
  <c r="J80" i="1"/>
  <c r="L80" i="1" s="1"/>
  <c r="J81" i="1"/>
  <c r="L81" i="1" s="1"/>
  <c r="J82" i="1"/>
  <c r="J83" i="1"/>
  <c r="J84" i="1"/>
  <c r="L84" i="1" s="1"/>
  <c r="J85" i="1"/>
  <c r="L85" i="1" s="1"/>
  <c r="J86" i="1"/>
  <c r="L86" i="1" s="1"/>
  <c r="J87" i="1"/>
  <c r="J88" i="1"/>
  <c r="J89" i="1"/>
  <c r="L89" i="1" s="1"/>
  <c r="J90" i="1"/>
  <c r="L90" i="1" s="1"/>
  <c r="J91" i="1"/>
  <c r="J92" i="1"/>
  <c r="L92" i="1" s="1"/>
  <c r="J93" i="1"/>
  <c r="L93" i="1" s="1"/>
  <c r="J94" i="1"/>
  <c r="L94" i="1" s="1"/>
  <c r="J95" i="1"/>
  <c r="L95" i="1" s="1"/>
  <c r="J96" i="1"/>
  <c r="L96" i="1" s="1"/>
  <c r="J97" i="1"/>
  <c r="L97" i="1" s="1"/>
  <c r="J98" i="1"/>
  <c r="J99" i="1"/>
  <c r="J100" i="1"/>
  <c r="L100" i="1" s="1"/>
  <c r="J101" i="1"/>
  <c r="L101" i="1" s="1"/>
  <c r="J102" i="1"/>
  <c r="L102" i="1"/>
  <c r="J103" i="1"/>
  <c r="J104" i="1"/>
  <c r="L104" i="1" s="1"/>
  <c r="J105" i="1"/>
  <c r="L105" i="1" s="1"/>
  <c r="J106" i="1"/>
  <c r="L106" i="1" s="1"/>
  <c r="J107" i="1"/>
  <c r="J108" i="1"/>
  <c r="L108" i="1" s="1"/>
  <c r="J109" i="1"/>
  <c r="L109" i="1" s="1"/>
  <c r="J110" i="1"/>
  <c r="L110" i="1" s="1"/>
  <c r="J111" i="1"/>
  <c r="L111" i="1" s="1"/>
  <c r="J112" i="1"/>
  <c r="L112" i="1" s="1"/>
  <c r="J113" i="1"/>
  <c r="J21" i="1"/>
  <c r="J22" i="1"/>
  <c r="L22" i="1" s="1"/>
  <c r="J23" i="1"/>
  <c r="L23" i="1" s="1"/>
  <c r="J24" i="1"/>
  <c r="L24" i="1" s="1"/>
  <c r="J25" i="1"/>
  <c r="J26" i="1"/>
  <c r="L26" i="1" s="1"/>
  <c r="J27" i="1"/>
  <c r="L27" i="1" s="1"/>
  <c r="J28" i="1"/>
  <c r="L28" i="1" s="1"/>
  <c r="J29" i="1"/>
  <c r="L29" i="1" s="1"/>
  <c r="J30" i="1"/>
  <c r="L30" i="1" s="1"/>
  <c r="J31" i="1"/>
  <c r="L31" i="1" s="1"/>
  <c r="J32" i="1"/>
  <c r="J33" i="1"/>
  <c r="J34" i="1"/>
  <c r="J35" i="1"/>
  <c r="J37" i="1"/>
  <c r="J38" i="1"/>
  <c r="J39" i="1"/>
  <c r="L39" i="1" s="1"/>
  <c r="J40" i="1"/>
  <c r="L40" i="1" s="1"/>
  <c r="J41" i="1"/>
  <c r="J42" i="1"/>
  <c r="L42" i="1" s="1"/>
  <c r="J43" i="1"/>
  <c r="L43" i="1" s="1"/>
  <c r="J44" i="1"/>
  <c r="L44" i="1" s="1"/>
  <c r="J45" i="1"/>
  <c r="L45" i="1" s="1"/>
  <c r="L38" i="1" l="1"/>
  <c r="L21" i="1"/>
  <c r="L51" i="1"/>
  <c r="L37" i="1"/>
  <c r="L107" i="1"/>
  <c r="L91" i="1"/>
  <c r="L59" i="1"/>
  <c r="L103" i="1"/>
  <c r="L88" i="1"/>
  <c r="L72" i="1"/>
  <c r="L56" i="1"/>
  <c r="L87" i="1"/>
  <c r="L71" i="1"/>
  <c r="L55" i="1"/>
  <c r="L99" i="1"/>
  <c r="L83" i="1"/>
  <c r="L50" i="1" s="1"/>
  <c r="L67" i="1"/>
  <c r="L113" i="1"/>
  <c r="L98" i="1"/>
  <c r="L82" i="1"/>
  <c r="L66" i="1"/>
  <c r="L25" i="1"/>
  <c r="L41" i="1"/>
  <c r="L36" i="1" s="1"/>
  <c r="L35" i="1"/>
  <c r="L34" i="1"/>
  <c r="L33" i="1"/>
  <c r="L32" i="1"/>
  <c r="L107" i="5"/>
  <c r="L27" i="4"/>
  <c r="J20" i="1"/>
  <c r="L20" i="1" s="1"/>
  <c r="L19" i="1" l="1"/>
  <c r="L122" i="1" s="1"/>
  <c r="J117" i="1"/>
  <c r="L119" i="1" l="1"/>
  <c r="L118" i="1" s="1"/>
  <c r="L117" i="1"/>
  <c r="L116" i="1" s="1"/>
  <c r="J49" i="1"/>
  <c r="L49" i="1" s="1"/>
  <c r="L48" i="1" s="1"/>
  <c r="L115" i="1" l="1"/>
  <c r="J17" i="1"/>
  <c r="L17" i="1" s="1"/>
  <c r="J18" i="1" l="1"/>
  <c r="L18" i="1" s="1"/>
  <c r="L16" i="1" s="1"/>
  <c r="L47" i="1"/>
  <c r="L15" i="1" l="1"/>
  <c r="L121" i="1"/>
  <c r="L120" i="1" s="1"/>
</calcChain>
</file>

<file path=xl/sharedStrings.xml><?xml version="1.0" encoding="utf-8"?>
<sst xmlns="http://schemas.openxmlformats.org/spreadsheetml/2006/main" count="1018" uniqueCount="189">
  <si>
    <t>Приложение №</t>
  </si>
  <si>
    <t>к Договору подряда №</t>
  </si>
  <si>
    <t>ПОДРЯДЧИК:</t>
  </si>
  <si>
    <t>ЗАКАЗЧИК:</t>
  </si>
  <si>
    <t>ТЕХНИЧЕСКИЙ ЗАКАЗЧИК:</t>
  </si>
  <si>
    <t>№</t>
  </si>
  <si>
    <t>Наименование</t>
  </si>
  <si>
    <t>Марка</t>
  </si>
  <si>
    <t>Характеристика</t>
  </si>
  <si>
    <t>Ед. изм.</t>
  </si>
  <si>
    <t>Итого</t>
  </si>
  <si>
    <t>Цена</t>
  </si>
  <si>
    <t>Сумма</t>
  </si>
  <si>
    <t>Примечание</t>
  </si>
  <si>
    <t>Форма закупа материала</t>
  </si>
  <si>
    <t xml:space="preserve">Внутренние инженерные сети </t>
  </si>
  <si>
    <t>11.10.</t>
  </si>
  <si>
    <t xml:space="preserve">Система пожарной сигнализации и система оповещения и управления эвакуацией людей при пожаре </t>
  </si>
  <si>
    <t>11.10.01</t>
  </si>
  <si>
    <t>Прокладка КПП, трубы</t>
  </si>
  <si>
    <t>Работа:</t>
  </si>
  <si>
    <t xml:space="preserve">Прокладка КПП </t>
  </si>
  <si>
    <t>м</t>
  </si>
  <si>
    <t>Прокладка трубы</t>
  </si>
  <si>
    <t>Материалы:</t>
  </si>
  <si>
    <t>Закуп подрядчика</t>
  </si>
  <si>
    <t>шт</t>
  </si>
  <si>
    <t>шт.</t>
  </si>
  <si>
    <t>11.10.02.</t>
  </si>
  <si>
    <t>Установка оборудования</t>
  </si>
  <si>
    <t>Монтажные работы</t>
  </si>
  <si>
    <t>комплекс</t>
  </si>
  <si>
    <t>Блок индикации и управления</t>
  </si>
  <si>
    <t>R3-Рубеж-БИУ</t>
  </si>
  <si>
    <t>R3-МС</t>
  </si>
  <si>
    <t>МДУ-1С-R3</t>
  </si>
  <si>
    <t>Коробка монтажная огнестойкая</t>
  </si>
  <si>
    <t>АМ-1-R3</t>
  </si>
  <si>
    <t>11.10.03.</t>
  </si>
  <si>
    <t>ПНР</t>
  </si>
  <si>
    <t>11.10.03.00</t>
  </si>
  <si>
    <t>-</t>
  </si>
  <si>
    <t>Итого по ЛСР, без НДС:</t>
  </si>
  <si>
    <t>в тч стоимость работ:</t>
  </si>
  <si>
    <t>в тч стоимость материалов:</t>
  </si>
  <si>
    <t>в тч НДС:</t>
  </si>
  <si>
    <t>нет</t>
  </si>
  <si>
    <t>Примечание:</t>
  </si>
  <si>
    <t>В случае, если один из перечисленных прочих материалов не был использован по факту при производстве работ, заказчик вправе откорректировать процент расходных материалов в актах выполненных работ (формы КС-2, КС-3), уменьшив на сумму исключенного материала.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</si>
  <si>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на подъем материалов и разноску по этажам к местам производства работ; выполнение сопутствующих работ;  вывоз мусора; накладные расходы, прибыль организации, налоги и иные издержки Подрядчика. Обеспечение безопасного производства работ на участке.</t>
  </si>
  <si>
    <t>Стоимость материалов учитывает стоимость доставки.</t>
  </si>
  <si>
    <t>Адресная метка</t>
  </si>
  <si>
    <t>Извещатель охранный магнитоуправляемый адресный</t>
  </si>
  <si>
    <t>Извещатель пожарный ручной адресный</t>
  </si>
  <si>
    <t>Прибор приемно-контрольный и управления охранно-пожарный адреcный</t>
  </si>
  <si>
    <t>ИО 10220-2</t>
  </si>
  <si>
    <t>ИПР 513-11ИКЗ-А-R3</t>
  </si>
  <si>
    <t>11.10.02.00</t>
  </si>
  <si>
    <t>11.10.01.00</t>
  </si>
  <si>
    <t>ВВГнг(А)-FRLS 3х1,5</t>
  </si>
  <si>
    <t>ВВГнг(А)-FRLS 5х1,5</t>
  </si>
  <si>
    <t>ТД «Рубеж»</t>
  </si>
  <si>
    <t>ШУЗ-1.1-01- R3 IP54</t>
  </si>
  <si>
    <t>Шкаф управления пожарный</t>
  </si>
  <si>
    <t>ШУВ-11-03-R3</t>
  </si>
  <si>
    <t>ПД-1.4.1, ПД-1.3</t>
  </si>
  <si>
    <t>ШУВ-5,5-03-R3</t>
  </si>
  <si>
    <t>ПД-1.1, ПД-1.2</t>
  </si>
  <si>
    <t>ШУВ-7,5-03-R3</t>
  </si>
  <si>
    <t>ВД-1.1</t>
  </si>
  <si>
    <t>ВД-2.1</t>
  </si>
  <si>
    <t>ШУВ-3-03-УК30-R3</t>
  </si>
  <si>
    <t>ОКЛ</t>
  </si>
  <si>
    <t>КПСЭнг(А)-FRLS 1х2х0,75</t>
  </si>
  <si>
    <t>F/UTP Cat5e PVCLS нг(А)-FRLSLTx 2х2х0,52</t>
  </si>
  <si>
    <t>КПСнг(А)-FRLS 1х2х0,75</t>
  </si>
  <si>
    <t>КПСнг(А)-FRLS 1х2х1,0</t>
  </si>
  <si>
    <t>КПСнг(А)-FRLS 2х2х0,5</t>
  </si>
  <si>
    <t>Труба гофрированная 16мм FRHF с зондом легкая</t>
  </si>
  <si>
    <t>Труба гофрированная 20мм FRHF с зондом легкая</t>
  </si>
  <si>
    <t>Труба гофрированная 25мм FRHF с зондом легкая</t>
  </si>
  <si>
    <t>Труба жесткая гладкая, из самозатухающей композиции ПВХ, для ОКЛ</t>
  </si>
  <si>
    <t>D=50мм</t>
  </si>
  <si>
    <t>Металлорукав в ПВХ изоляции Р3-ЦП-Мр-НГ-20 (50м/уп) Промрукав</t>
  </si>
  <si>
    <t>PR04.0167</t>
  </si>
  <si>
    <t>ЗАО «Теко»</t>
  </si>
  <si>
    <t>SKAT SB 1226</t>
  </si>
  <si>
    <t>SWP-110</t>
  </si>
  <si>
    <t>SWP-106</t>
  </si>
  <si>
    <t>ИП 212-64-R3 W1.02</t>
  </si>
  <si>
    <t>Бокс БР12 исп. 2x40 с АКБ 2х26</t>
  </si>
  <si>
    <t>Бокс БР12 исп. 2х17</t>
  </si>
  <si>
    <t>Бокс БР12 исп. 2х40</t>
  </si>
  <si>
    <t>Бокс под 2 АКБ 12В 40Ач</t>
  </si>
  <si>
    <t>Sonar SPM-Box</t>
  </si>
  <si>
    <t>Автономный дымовой пожарный извещатель</t>
  </si>
  <si>
    <t>ИП 212-50М2</t>
  </si>
  <si>
    <t>АМ-1 прот.R3</t>
  </si>
  <si>
    <t>АМ-4 прот.R3</t>
  </si>
  <si>
    <t>Дюбель металлический</t>
  </si>
  <si>
    <t>Дюбель-хомут 041 (уп 100шт) 15х140 КФСТ.735322.041</t>
  </si>
  <si>
    <t>упак</t>
  </si>
  <si>
    <t>КМОМ (4к х 2.5мм) 75х75х37 IP31</t>
  </si>
  <si>
    <t>Огнестойкая пена</t>
  </si>
  <si>
    <t>Саморез</t>
  </si>
  <si>
    <t>Скоба однолапковая 16мм</t>
  </si>
  <si>
    <t>Скоба однолапковая 20мм</t>
  </si>
  <si>
    <t>Скоба однолапковая 25мм</t>
  </si>
  <si>
    <t>Скоба однолапковая 50мм</t>
  </si>
  <si>
    <t>Знак-наклейка светонакопительный (люминесцентный) "Кнопка включения установок (систем)</t>
  </si>
  <si>
    <t>ГОСТ Р 12.2.143-2009</t>
  </si>
  <si>
    <t>пожарной автоматики"</t>
  </si>
  <si>
    <t>Знак-наклейка светонакопительный (люминесцентный) "ПОЖАРНЫЙ ГИДРАНТ"</t>
  </si>
  <si>
    <t>Изолятор линии униполярный</t>
  </si>
  <si>
    <t>Рубеж ИЗ-1 прот.R3</t>
  </si>
  <si>
    <t>Источник вторичного электропитания резервированный</t>
  </si>
  <si>
    <t>ИВЭПР 12/1.2 исп. 1х4</t>
  </si>
  <si>
    <t>ИВЭПР 12/2 RS-R3 2х17 БР</t>
  </si>
  <si>
    <t>ИВЭПР 12/2 исп. 2х12-P-БР</t>
  </si>
  <si>
    <t>ИВЭПР 12/3,5 RS-R3 2х12 БР</t>
  </si>
  <si>
    <t>ИВЭПР 12/3.5 исп. 2х17-Р-БР</t>
  </si>
  <si>
    <t>Канальный датчик температуры</t>
  </si>
  <si>
    <t>NTC10 кОм</t>
  </si>
  <si>
    <t>Кожух для моноблоков серии SPM настенного исполнения</t>
  </si>
  <si>
    <t>Sonar SPM-Cover</t>
  </si>
  <si>
    <t>Модуль сопряжения преобразователь интерфейса</t>
  </si>
  <si>
    <t>МС-E</t>
  </si>
  <si>
    <t>Модуль управления клапаном дымоудаления или огнезадерживающим клапаном</t>
  </si>
  <si>
    <t>МДУ-1 прот.R3</t>
  </si>
  <si>
    <t>Моноблок системы оповещения 500Вт</t>
  </si>
  <si>
    <t>Sonar SPM-B10050-AW</t>
  </si>
  <si>
    <t>Оповещатель охранно-пожарный звуковой</t>
  </si>
  <si>
    <t>ОПОП 2-35 12В (сирена)</t>
  </si>
  <si>
    <t>Оповещатель охранно-пожарный световой "ВЫХОД"</t>
  </si>
  <si>
    <t>ОПОП 1-R3</t>
  </si>
  <si>
    <t>Оповещатель охранно-пожарный световой "СТРЕЛКА"</t>
  </si>
  <si>
    <t>ППКОПУ «R3-РУБЕЖ-2ОП»</t>
  </si>
  <si>
    <t>Реле контроля температуры с датчиком РЕЛЕОН жк дисплей 1NO конт. 16а=24-240в A RC3110240</t>
  </si>
  <si>
    <t>Релейный модуль</t>
  </si>
  <si>
    <t>РМ-1 прот.R3</t>
  </si>
  <si>
    <t>Релейный модуль с контролем целостности линий</t>
  </si>
  <si>
    <t>РМ-4К прот.R3</t>
  </si>
  <si>
    <t>Устройство коммутационное</t>
  </si>
  <si>
    <t>Радий</t>
  </si>
  <si>
    <t>УК-ВК/03</t>
  </si>
  <si>
    <t>Фильтр оконечный для трансл. линии при контроле линии переменным током</t>
  </si>
  <si>
    <t>Sonar SFT-2300-М</t>
  </si>
  <si>
    <t>секция 76.1</t>
  </si>
  <si>
    <t>Устройство системы ПС и СОУЭ. ГП-76</t>
  </si>
  <si>
    <t>секция 76.2</t>
  </si>
  <si>
    <t>секция 76.3</t>
  </si>
  <si>
    <t>секция 76.4</t>
  </si>
  <si>
    <t>Аккумулятор 12В, 12А/ч</t>
  </si>
  <si>
    <t>Аккумулятор 12В, 17А/ч</t>
  </si>
  <si>
    <t>Аккумулятор 12В, 26А/ч</t>
  </si>
  <si>
    <t>Аккумулятор 12В, 40А/ч</t>
  </si>
  <si>
    <t>Аккумулятор 12В, 4А/ч</t>
  </si>
  <si>
    <t>Аккумуляторная батарея 12В, 26Ач</t>
  </si>
  <si>
    <t>Аккумуляторная батарея 12В, 40Ач</t>
  </si>
  <si>
    <t>SKAT SB 1240</t>
  </si>
  <si>
    <t>Громкоговоритель трансляционный настенный, 100 В, мощность 10 Вт/5 Вт</t>
  </si>
  <si>
    <t>Громкоговоритель трансляционный настенный, 100 В, мощность 6 /3 /1,5 Вт</t>
  </si>
  <si>
    <t>Извещатель пожарный дымовой адресный</t>
  </si>
  <si>
    <t>Модуль сопряжения МС</t>
  </si>
  <si>
    <t>Sonar SPM-B20085-AW</t>
  </si>
  <si>
    <t>Устройство дистанционного пуска адресный "Пуск дымоудаления"</t>
  </si>
  <si>
    <t>УДП 513-11 ИКЗ-R3</t>
  </si>
  <si>
    <t>Устройство дистанционного пуска адресный "Пуск пожаротушения"</t>
  </si>
  <si>
    <t>ПД-1.4.2</t>
  </si>
  <si>
    <t>ПД-2.4.2</t>
  </si>
  <si>
    <t>ПД-4.4.2</t>
  </si>
  <si>
    <t>ПД-3.4.1, ПД-3.5</t>
  </si>
  <si>
    <t>ПД-2.1, ПД-2.2, ПД-2.4.1, ПД-2.3</t>
  </si>
  <si>
    <t>ПД-3.1, ПД-3.2, ПД-3.3</t>
  </si>
  <si>
    <t>ПД-4.1, ПД-4.2, ПД-4.4.1</t>
  </si>
  <si>
    <t>ВД-3.1, ВД-3.2</t>
  </si>
  <si>
    <t>ВД-4.1, ПД-4.3</t>
  </si>
  <si>
    <t>Шкаф управления электрозадвижкой</t>
  </si>
  <si>
    <t>Кабель огнестойкий</t>
  </si>
  <si>
    <t>ООО «ПожТехКабель»</t>
  </si>
  <si>
    <t>Металлорукав ф=20мм</t>
  </si>
  <si>
    <t>Прочие материалы:</t>
  </si>
  <si>
    <t>Локальный сметный расчет №1</t>
  </si>
  <si>
    <t>Пусконаладочные работы</t>
  </si>
  <si>
    <t>В случае изменения системы налогообложения, риски увеличения стоимости договора относятся на сторону, чья система налогообложения изменяется.</t>
  </si>
  <si>
    <t>Ведомость работ</t>
  </si>
  <si>
    <t>Итого стоимость работ</t>
  </si>
  <si>
    <t>Ведомость материалов</t>
  </si>
  <si>
    <t>Итого по ЛСР,с НДС: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</si>
</sst>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scheme val="minor"/>
    </font>
    <font>
      <sz val="10"/>
      <name val="Arial Cyr"/>
    </font>
    <font>
      <sz val="10"/>
      <name val="Arial"/>
      <family val="2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i/>
      <u/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i/>
      <sz val="12"/>
      <name val="Times New Roman"/>
      <family val="1"/>
      <charset val="204"/>
    </font>
    <font>
      <sz val="8"/>
      <name val="Calibri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rgb="FFAE78D6"/>
        <bgColor rgb="FFAE78D6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8" tint="0.39997558519241921"/>
        <bgColor theme="8" tint="0.39997558519241921"/>
      </patternFill>
    </fill>
    <fill>
      <patternFill patternType="solid">
        <fgColor theme="8" tint="0.59999389629810485"/>
        <bgColor theme="8" tint="0.59999389629810485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/>
    <xf numFmtId="0" fontId="1" fillId="0" borderId="0"/>
    <xf numFmtId="0" fontId="2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</cellStyleXfs>
  <cellXfs count="95">
    <xf numFmtId="0" fontId="0" fillId="0" borderId="0" xfId="0"/>
    <xf numFmtId="0" fontId="3" fillId="0" borderId="0" xfId="0" applyFont="1"/>
    <xf numFmtId="49" fontId="4" fillId="0" borderId="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49" fontId="4" fillId="2" borderId="3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49" fontId="4" fillId="3" borderId="3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Alignment="1">
      <alignment horizontal="center" vertical="center" wrapText="1"/>
    </xf>
    <xf numFmtId="49" fontId="4" fillId="4" borderId="3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 vertical="center" wrapText="1"/>
    </xf>
    <xf numFmtId="4" fontId="4" fillId="4" borderId="1" xfId="0" applyNumberFormat="1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4" fontId="4" fillId="5" borderId="1" xfId="0" applyNumberFormat="1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5" fillId="3" borderId="4" xfId="0" applyFont="1" applyFill="1" applyBorder="1" applyAlignment="1">
      <alignment horizontal="center" vertical="center" wrapText="1"/>
    </xf>
    <xf numFmtId="3" fontId="5" fillId="3" borderId="4" xfId="0" applyNumberFormat="1" applyFont="1" applyFill="1" applyBorder="1" applyAlignment="1">
      <alignment horizontal="center" vertical="center" wrapText="1"/>
    </xf>
    <xf numFmtId="4" fontId="5" fillId="3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4" fillId="5" borderId="1" xfId="0" applyFont="1" applyFill="1" applyBorder="1" applyAlignment="1">
      <alignment horizontal="left" vertical="center" wrapText="1"/>
    </xf>
    <xf numFmtId="1" fontId="5" fillId="0" borderId="3" xfId="1" applyNumberFormat="1" applyFont="1" applyBorder="1" applyAlignment="1">
      <alignment horizontal="center" vertical="center"/>
    </xf>
    <xf numFmtId="0" fontId="5" fillId="0" borderId="3" xfId="1" applyFont="1" applyBorder="1" applyAlignment="1">
      <alignment horizontal="left" vertical="top" wrapText="1"/>
    </xf>
    <xf numFmtId="1" fontId="5" fillId="0" borderId="3" xfId="1" applyNumberFormat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/>
    </xf>
    <xf numFmtId="4" fontId="5" fillId="0" borderId="1" xfId="1" applyNumberFormat="1" applyFont="1" applyBorder="1" applyAlignment="1">
      <alignment horizontal="center" vertical="center"/>
    </xf>
    <xf numFmtId="4" fontId="5" fillId="0" borderId="1" xfId="1" applyNumberFormat="1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49" fontId="5" fillId="0" borderId="0" xfId="0" applyNumberFormat="1" applyFont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/>
    </xf>
    <xf numFmtId="4" fontId="5" fillId="3" borderId="1" xfId="0" applyNumberFormat="1" applyFont="1" applyFill="1" applyBorder="1" applyAlignment="1">
      <alignment horizontal="center" vertical="center"/>
    </xf>
    <xf numFmtId="0" fontId="5" fillId="0" borderId="0" xfId="0" applyFont="1"/>
    <xf numFmtId="49" fontId="4" fillId="0" borderId="1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3" fontId="5" fillId="0" borderId="4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/>
    </xf>
    <xf numFmtId="49" fontId="4" fillId="5" borderId="1" xfId="0" applyNumberFormat="1" applyFont="1" applyFill="1" applyBorder="1" applyAlignment="1">
      <alignment horizontal="center" vertical="center"/>
    </xf>
    <xf numFmtId="49" fontId="4" fillId="5" borderId="1" xfId="0" applyNumberFormat="1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/>
    </xf>
    <xf numFmtId="49" fontId="5" fillId="0" borderId="0" xfId="0" applyNumberFormat="1" applyFont="1"/>
    <xf numFmtId="0" fontId="5" fillId="0" borderId="0" xfId="0" applyFont="1" applyAlignment="1">
      <alignment wrapText="1"/>
    </xf>
    <xf numFmtId="4" fontId="4" fillId="0" borderId="0" xfId="0" applyNumberFormat="1" applyFont="1"/>
    <xf numFmtId="4" fontId="5" fillId="0" borderId="0" xfId="0" applyNumberFormat="1" applyFont="1"/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wrapText="1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49" fontId="4" fillId="4" borderId="1" xfId="0" applyNumberFormat="1" applyFont="1" applyFill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49" fontId="5" fillId="3" borderId="1" xfId="0" applyNumberFormat="1" applyFont="1" applyFill="1" applyBorder="1"/>
    <xf numFmtId="0" fontId="5" fillId="0" borderId="0" xfId="1" applyFont="1"/>
    <xf numFmtId="49" fontId="5" fillId="0" borderId="1" xfId="0" applyNumberFormat="1" applyFont="1" applyBorder="1"/>
    <xf numFmtId="4" fontId="4" fillId="5" borderId="1" xfId="0" applyNumberFormat="1" applyFont="1" applyFill="1" applyBorder="1" applyAlignment="1">
      <alignment horizontal="center" vertical="center"/>
    </xf>
    <xf numFmtId="49" fontId="8" fillId="3" borderId="1" xfId="0" applyNumberFormat="1" applyFont="1" applyFill="1" applyBorder="1" applyAlignment="1">
      <alignment horizontal="center" vertical="center"/>
    </xf>
    <xf numFmtId="4" fontId="8" fillId="3" borderId="1" xfId="0" applyNumberFormat="1" applyFont="1" applyFill="1" applyBorder="1" applyAlignment="1">
      <alignment horizontal="center" vertical="center"/>
    </xf>
    <xf numFmtId="4" fontId="8" fillId="3" borderId="1" xfId="0" applyNumberFormat="1" applyFont="1" applyFill="1" applyBorder="1" applyAlignment="1">
      <alignment horizontal="center" vertical="center" wrapText="1"/>
    </xf>
    <xf numFmtId="4" fontId="8" fillId="3" borderId="1" xfId="0" applyNumberFormat="1" applyFont="1" applyFill="1" applyBorder="1" applyAlignment="1" applyProtection="1">
      <alignment horizontal="center" vertical="center"/>
      <protection locked="0"/>
    </xf>
    <xf numFmtId="4" fontId="5" fillId="0" borderId="0" xfId="0" applyNumberFormat="1" applyFont="1" applyAlignment="1">
      <alignment wrapText="1"/>
    </xf>
    <xf numFmtId="0" fontId="5" fillId="0" borderId="0" xfId="5" applyFont="1" applyAlignment="1">
      <alignment vertical="center" wrapText="1"/>
    </xf>
    <xf numFmtId="0" fontId="5" fillId="0" borderId="0" xfId="5" applyFont="1" applyAlignment="1">
      <alignment vertical="top" wrapText="1"/>
    </xf>
    <xf numFmtId="0" fontId="5" fillId="0" borderId="0" xfId="0" applyFont="1" applyAlignment="1">
      <alignment vertical="top" wrapText="1"/>
    </xf>
    <xf numFmtId="1" fontId="3" fillId="0" borderId="4" xfId="0" applyNumberFormat="1" applyFont="1" applyBorder="1" applyAlignment="1">
      <alignment horizontal="center" vertical="center"/>
    </xf>
    <xf numFmtId="0" fontId="3" fillId="7" borderId="1" xfId="0" applyFont="1" applyFill="1" applyBorder="1" applyAlignment="1">
      <alignment horizontal="left" vertical="center" wrapText="1"/>
    </xf>
    <xf numFmtId="0" fontId="5" fillId="6" borderId="0" xfId="0" applyFont="1" applyFill="1"/>
    <xf numFmtId="4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wrapText="1"/>
    </xf>
    <xf numFmtId="0" fontId="4" fillId="5" borderId="4" xfId="0" applyFont="1" applyFill="1" applyBorder="1" applyAlignment="1">
      <alignment horizontal="right" vertical="center"/>
    </xf>
    <xf numFmtId="0" fontId="4" fillId="5" borderId="5" xfId="0" applyFont="1" applyFill="1" applyBorder="1" applyAlignment="1">
      <alignment horizontal="right" vertical="center"/>
    </xf>
    <xf numFmtId="0" fontId="4" fillId="5" borderId="6" xfId="0" applyFont="1" applyFill="1" applyBorder="1" applyAlignment="1">
      <alignment horizontal="right" vertical="center"/>
    </xf>
    <xf numFmtId="0" fontId="8" fillId="3" borderId="4" xfId="0" applyFont="1" applyFill="1" applyBorder="1" applyAlignment="1">
      <alignment horizontal="right" vertical="center"/>
    </xf>
    <xf numFmtId="0" fontId="8" fillId="3" borderId="5" xfId="0" applyFont="1" applyFill="1" applyBorder="1" applyAlignment="1">
      <alignment horizontal="right" vertical="center"/>
    </xf>
    <xf numFmtId="0" fontId="8" fillId="3" borderId="6" xfId="0" applyFont="1" applyFill="1" applyBorder="1" applyAlignment="1">
      <alignment horizontal="right" vertical="center"/>
    </xf>
    <xf numFmtId="0" fontId="5" fillId="0" borderId="0" xfId="5" applyFont="1" applyAlignment="1">
      <alignment horizontal="left" vertical="center" wrapText="1"/>
    </xf>
  </cellXfs>
  <cellStyles count="8">
    <cellStyle name="Обычный" xfId="0" builtinId="0"/>
    <cellStyle name="Обычный 2" xfId="1" xr:uid="{00000000-0005-0000-0000-000001000000}"/>
    <cellStyle name="Обычный 2 2 2" xfId="2" xr:uid="{00000000-0005-0000-0000-000002000000}"/>
    <cellStyle name="Обычный 2 3 2" xfId="3" xr:uid="{00000000-0005-0000-0000-000003000000}"/>
    <cellStyle name="Обычный 3" xfId="4" xr:uid="{00000000-0005-0000-0000-000004000000}"/>
    <cellStyle name="Обычный 3 2 2" xfId="5" xr:uid="{00000000-0005-0000-0000-000005000000}"/>
    <cellStyle name="Обычный 4" xfId="6" xr:uid="{00000000-0005-0000-0000-000006000000}"/>
    <cellStyle name="Обычный 6 3 7 2 3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30"/>
  <sheetViews>
    <sheetView tabSelected="1" view="pageBreakPreview" zoomScale="70" zoomScaleSheetLayoutView="70" workbookViewId="0">
      <pane ySplit="11" topLeftCell="A96" activePane="bottomLeft" state="frozen"/>
      <selection activeCell="J167" sqref="J167"/>
      <selection pane="bottomLeft" activeCell="L121" sqref="L121"/>
    </sheetView>
  </sheetViews>
  <sheetFormatPr defaultColWidth="9.140625" defaultRowHeight="15.75" x14ac:dyDescent="0.25"/>
  <cols>
    <col min="1" max="1" width="15.5703125" style="57" customWidth="1"/>
    <col min="2" max="2" width="71.140625" style="58" customWidth="1"/>
    <col min="3" max="3" width="19" style="48" customWidth="1"/>
    <col min="4" max="4" width="32" style="58" customWidth="1"/>
    <col min="5" max="9" width="11.28515625" style="48" customWidth="1"/>
    <col min="10" max="10" width="14" style="59" customWidth="1"/>
    <col min="11" max="11" width="14" style="60" customWidth="1"/>
    <col min="12" max="12" width="18.85546875" style="60" customWidth="1"/>
    <col min="13" max="13" width="19.140625" style="58" customWidth="1"/>
    <col min="14" max="14" width="25.7109375" style="48" customWidth="1"/>
    <col min="15" max="16384" width="9.140625" style="48"/>
  </cols>
  <sheetData>
    <row r="1" spans="1:14" x14ac:dyDescent="0.25">
      <c r="N1" s="61" t="s">
        <v>0</v>
      </c>
    </row>
    <row r="2" spans="1:14" x14ac:dyDescent="0.25">
      <c r="N2" s="61" t="s">
        <v>1</v>
      </c>
    </row>
    <row r="3" spans="1:14" x14ac:dyDescent="0.25">
      <c r="B3" s="62" t="s">
        <v>2</v>
      </c>
      <c r="D3" s="62" t="s">
        <v>3</v>
      </c>
      <c r="K3" s="63" t="s">
        <v>4</v>
      </c>
    </row>
    <row r="4" spans="1:14" x14ac:dyDescent="0.25">
      <c r="K4" s="48"/>
    </row>
    <row r="5" spans="1:14" x14ac:dyDescent="0.25">
      <c r="K5" s="48"/>
    </row>
    <row r="6" spans="1:14" x14ac:dyDescent="0.25">
      <c r="B6" s="48"/>
      <c r="K6" s="48"/>
    </row>
    <row r="8" spans="1:14" s="64" customFormat="1" x14ac:dyDescent="0.25">
      <c r="B8" s="63"/>
      <c r="C8" s="63"/>
      <c r="D8" s="65" t="s">
        <v>182</v>
      </c>
      <c r="E8" s="63"/>
      <c r="F8" s="63"/>
      <c r="G8" s="63"/>
      <c r="H8" s="63"/>
      <c r="I8" s="63"/>
      <c r="J8" s="63"/>
      <c r="K8" s="63"/>
      <c r="L8" s="63"/>
      <c r="M8" s="62"/>
      <c r="N8" s="63"/>
    </row>
    <row r="9" spans="1:14" s="64" customFormat="1" x14ac:dyDescent="0.25">
      <c r="B9" s="63"/>
      <c r="C9" s="63"/>
      <c r="D9" s="65" t="s">
        <v>148</v>
      </c>
      <c r="E9" s="63"/>
      <c r="F9" s="63"/>
      <c r="G9" s="63"/>
      <c r="H9" s="63"/>
      <c r="I9" s="63"/>
      <c r="J9" s="63"/>
      <c r="K9" s="63"/>
      <c r="L9" s="63"/>
      <c r="M9" s="62"/>
      <c r="N9" s="63"/>
    </row>
    <row r="11" spans="1:14" ht="31.5" x14ac:dyDescent="0.25">
      <c r="A11" s="2" t="s">
        <v>5</v>
      </c>
      <c r="B11" s="3" t="s">
        <v>6</v>
      </c>
      <c r="C11" s="3" t="s">
        <v>7</v>
      </c>
      <c r="D11" s="3" t="s">
        <v>8</v>
      </c>
      <c r="E11" s="3" t="s">
        <v>9</v>
      </c>
      <c r="F11" s="3" t="s">
        <v>147</v>
      </c>
      <c r="G11" s="3" t="s">
        <v>149</v>
      </c>
      <c r="H11" s="3" t="s">
        <v>150</v>
      </c>
      <c r="I11" s="3" t="s">
        <v>151</v>
      </c>
      <c r="J11" s="4" t="s">
        <v>10</v>
      </c>
      <c r="K11" s="4" t="s">
        <v>11</v>
      </c>
      <c r="L11" s="4" t="s">
        <v>12</v>
      </c>
      <c r="M11" s="4" t="s">
        <v>13</v>
      </c>
      <c r="N11" s="4" t="s">
        <v>14</v>
      </c>
    </row>
    <row r="12" spans="1:14" x14ac:dyDescent="0.25">
      <c r="A12" s="5">
        <v>11</v>
      </c>
      <c r="B12" s="6" t="s">
        <v>15</v>
      </c>
      <c r="C12" s="7"/>
      <c r="D12" s="7"/>
      <c r="E12" s="7"/>
      <c r="F12" s="7"/>
      <c r="G12" s="7"/>
      <c r="H12" s="7"/>
      <c r="I12" s="7"/>
      <c r="J12" s="8"/>
      <c r="K12" s="8"/>
      <c r="L12" s="8"/>
      <c r="M12" s="8"/>
      <c r="N12" s="8"/>
    </row>
    <row r="13" spans="1:14" ht="31.5" x14ac:dyDescent="0.25">
      <c r="A13" s="9" t="s">
        <v>16</v>
      </c>
      <c r="B13" s="10" t="s">
        <v>17</v>
      </c>
      <c r="C13" s="11"/>
      <c r="D13" s="11"/>
      <c r="E13" s="11"/>
      <c r="F13" s="11"/>
      <c r="G13" s="11"/>
      <c r="H13" s="11"/>
      <c r="I13" s="11"/>
      <c r="J13" s="12"/>
      <c r="K13" s="12"/>
      <c r="L13" s="12"/>
      <c r="M13" s="12"/>
      <c r="N13" s="12"/>
    </row>
    <row r="14" spans="1:14" x14ac:dyDescent="0.25">
      <c r="A14" s="13" t="s">
        <v>18</v>
      </c>
      <c r="B14" s="14" t="s">
        <v>19</v>
      </c>
      <c r="C14" s="15"/>
      <c r="D14" s="15"/>
      <c r="E14" s="15"/>
      <c r="F14" s="15"/>
      <c r="G14" s="15"/>
      <c r="H14" s="15"/>
      <c r="I14" s="15"/>
      <c r="J14" s="16"/>
      <c r="K14" s="16"/>
      <c r="L14" s="16"/>
      <c r="M14" s="16"/>
      <c r="N14" s="16"/>
    </row>
    <row r="15" spans="1:14" x14ac:dyDescent="0.25">
      <c r="A15" s="54" t="s">
        <v>58</v>
      </c>
      <c r="B15" s="55" t="s">
        <v>19</v>
      </c>
      <c r="C15" s="17"/>
      <c r="D15" s="17"/>
      <c r="E15" s="17"/>
      <c r="F15" s="17"/>
      <c r="G15" s="17"/>
      <c r="H15" s="17"/>
      <c r="I15" s="17"/>
      <c r="J15" s="18"/>
      <c r="K15" s="18"/>
      <c r="L15" s="18">
        <f>L16+L19</f>
        <v>0</v>
      </c>
      <c r="M15" s="18"/>
      <c r="N15" s="18"/>
    </row>
    <row r="16" spans="1:14" x14ac:dyDescent="0.25">
      <c r="A16" s="46"/>
      <c r="B16" s="10" t="s">
        <v>20</v>
      </c>
      <c r="C16" s="19"/>
      <c r="D16" s="19"/>
      <c r="E16" s="19"/>
      <c r="F16" s="19"/>
      <c r="G16" s="19"/>
      <c r="H16" s="19"/>
      <c r="I16" s="19"/>
      <c r="J16" s="12"/>
      <c r="K16" s="12"/>
      <c r="L16" s="12">
        <f>SUM(L17:L18)</f>
        <v>0</v>
      </c>
      <c r="M16" s="12"/>
      <c r="N16" s="12"/>
    </row>
    <row r="17" spans="1:14" x14ac:dyDescent="0.25">
      <c r="A17" s="46"/>
      <c r="B17" s="20" t="s">
        <v>21</v>
      </c>
      <c r="C17" s="21"/>
      <c r="D17" s="21"/>
      <c r="E17" s="21" t="s">
        <v>22</v>
      </c>
      <c r="F17" s="22">
        <f>SUM(F20:F29)</f>
        <v>11640</v>
      </c>
      <c r="G17" s="22">
        <f t="shared" ref="G17:I17" si="0">SUM(G20:G29)</f>
        <v>9820</v>
      </c>
      <c r="H17" s="22">
        <f t="shared" si="0"/>
        <v>15440</v>
      </c>
      <c r="I17" s="22">
        <f t="shared" si="0"/>
        <v>12160</v>
      </c>
      <c r="J17" s="12">
        <f>SUM(F17:I17)</f>
        <v>49060</v>
      </c>
      <c r="K17" s="23">
        <f>работа!K17</f>
        <v>0</v>
      </c>
      <c r="L17" s="47">
        <f t="shared" ref="L17:L18" si="1">K17*J17</f>
        <v>0</v>
      </c>
      <c r="M17" s="12"/>
      <c r="N17" s="12"/>
    </row>
    <row r="18" spans="1:14" x14ac:dyDescent="0.25">
      <c r="A18" s="46"/>
      <c r="B18" s="20" t="s">
        <v>23</v>
      </c>
      <c r="C18" s="21"/>
      <c r="D18" s="21"/>
      <c r="E18" s="21" t="s">
        <v>22</v>
      </c>
      <c r="F18" s="22">
        <f>SUM(F30:F35)</f>
        <v>3110</v>
      </c>
      <c r="G18" s="22">
        <f t="shared" ref="G18:I18" si="2">SUM(G30:G35)</f>
        <v>2830</v>
      </c>
      <c r="H18" s="22">
        <f t="shared" si="2"/>
        <v>3250</v>
      </c>
      <c r="I18" s="22">
        <f t="shared" si="2"/>
        <v>3030</v>
      </c>
      <c r="J18" s="12">
        <f>SUM(F18:I18)</f>
        <v>12220</v>
      </c>
      <c r="K18" s="23">
        <f>работа!K18</f>
        <v>0</v>
      </c>
      <c r="L18" s="47">
        <f t="shared" si="1"/>
        <v>0</v>
      </c>
      <c r="M18" s="12"/>
      <c r="N18" s="12"/>
    </row>
    <row r="19" spans="1:14" x14ac:dyDescent="0.25">
      <c r="A19" s="49"/>
      <c r="B19" s="24" t="s">
        <v>24</v>
      </c>
      <c r="C19" s="25"/>
      <c r="D19" s="25"/>
      <c r="E19" s="25"/>
      <c r="F19" s="25"/>
      <c r="G19" s="25"/>
      <c r="H19" s="25"/>
      <c r="I19" s="25"/>
      <c r="J19" s="26"/>
      <c r="K19" s="26"/>
      <c r="L19" s="26">
        <f>SUM(L20:L36)</f>
        <v>0</v>
      </c>
      <c r="M19" s="26"/>
      <c r="N19" s="26"/>
    </row>
    <row r="20" spans="1:14" x14ac:dyDescent="0.25">
      <c r="A20" s="49"/>
      <c r="B20" s="32" t="s">
        <v>178</v>
      </c>
      <c r="C20" s="35" t="s">
        <v>72</v>
      </c>
      <c r="D20" s="35" t="s">
        <v>59</v>
      </c>
      <c r="E20" s="35" t="s">
        <v>22</v>
      </c>
      <c r="F20" s="35">
        <v>50</v>
      </c>
      <c r="G20" s="35">
        <v>10</v>
      </c>
      <c r="H20" s="35">
        <v>70</v>
      </c>
      <c r="I20" s="35">
        <v>30</v>
      </c>
      <c r="J20" s="52">
        <f t="shared" ref="J20:J35" si="3">SUM(F20:I20)</f>
        <v>160</v>
      </c>
      <c r="K20" s="26">
        <f>материалы!K16</f>
        <v>0</v>
      </c>
      <c r="L20" s="53">
        <f t="shared" ref="L20" si="4">K20*J20</f>
        <v>0</v>
      </c>
      <c r="M20" s="26"/>
      <c r="N20" s="33" t="s">
        <v>25</v>
      </c>
    </row>
    <row r="21" spans="1:14" x14ac:dyDescent="0.25">
      <c r="A21" s="49"/>
      <c r="B21" s="32" t="s">
        <v>178</v>
      </c>
      <c r="C21" s="35" t="s">
        <v>72</v>
      </c>
      <c r="D21" s="35" t="s">
        <v>75</v>
      </c>
      <c r="E21" s="35" t="s">
        <v>22</v>
      </c>
      <c r="F21" s="35">
        <v>100</v>
      </c>
      <c r="G21" s="35">
        <v>50</v>
      </c>
      <c r="H21" s="35">
        <v>100</v>
      </c>
      <c r="I21" s="35">
        <v>100</v>
      </c>
      <c r="J21" s="52">
        <f t="shared" si="3"/>
        <v>350</v>
      </c>
      <c r="K21" s="26">
        <f>материалы!K17</f>
        <v>0</v>
      </c>
      <c r="L21" s="53">
        <f t="shared" ref="L21:L45" si="5">K21*J21</f>
        <v>0</v>
      </c>
      <c r="M21" s="84"/>
      <c r="N21" s="33" t="s">
        <v>25</v>
      </c>
    </row>
    <row r="22" spans="1:14" x14ac:dyDescent="0.25">
      <c r="A22" s="49"/>
      <c r="B22" s="32" t="s">
        <v>178</v>
      </c>
      <c r="C22" s="35" t="s">
        <v>72</v>
      </c>
      <c r="D22" s="35" t="s">
        <v>77</v>
      </c>
      <c r="E22" s="35" t="s">
        <v>22</v>
      </c>
      <c r="F22" s="35">
        <v>50</v>
      </c>
      <c r="G22" s="35">
        <v>10</v>
      </c>
      <c r="H22" s="35">
        <v>70</v>
      </c>
      <c r="I22" s="35">
        <v>30</v>
      </c>
      <c r="J22" s="52">
        <f t="shared" si="3"/>
        <v>160</v>
      </c>
      <c r="K22" s="26">
        <f>материалы!K18</f>
        <v>0</v>
      </c>
      <c r="L22" s="53">
        <f t="shared" si="5"/>
        <v>0</v>
      </c>
      <c r="M22" s="84"/>
      <c r="N22" s="33" t="s">
        <v>25</v>
      </c>
    </row>
    <row r="23" spans="1:14" x14ac:dyDescent="0.25">
      <c r="A23" s="49"/>
      <c r="B23" s="32" t="s">
        <v>178</v>
      </c>
      <c r="C23" s="35" t="s">
        <v>72</v>
      </c>
      <c r="D23" s="35" t="s">
        <v>73</v>
      </c>
      <c r="E23" s="35" t="s">
        <v>22</v>
      </c>
      <c r="F23" s="35">
        <v>400</v>
      </c>
      <c r="G23" s="35">
        <v>200</v>
      </c>
      <c r="H23" s="35">
        <v>300</v>
      </c>
      <c r="I23" s="35">
        <v>300</v>
      </c>
      <c r="J23" s="52">
        <f t="shared" si="3"/>
        <v>1200</v>
      </c>
      <c r="K23" s="26">
        <f>материалы!K19</f>
        <v>0</v>
      </c>
      <c r="L23" s="53">
        <f t="shared" si="5"/>
        <v>0</v>
      </c>
      <c r="M23" s="84"/>
      <c r="N23" s="33" t="s">
        <v>25</v>
      </c>
    </row>
    <row r="24" spans="1:14" ht="31.5" x14ac:dyDescent="0.25">
      <c r="A24" s="49"/>
      <c r="B24" s="32" t="s">
        <v>178</v>
      </c>
      <c r="C24" s="35" t="s">
        <v>179</v>
      </c>
      <c r="D24" s="35" t="s">
        <v>74</v>
      </c>
      <c r="E24" s="35" t="s">
        <v>22</v>
      </c>
      <c r="F24" s="35"/>
      <c r="G24" s="35"/>
      <c r="H24" s="35">
        <v>400</v>
      </c>
      <c r="I24" s="35"/>
      <c r="J24" s="52">
        <f t="shared" si="3"/>
        <v>400</v>
      </c>
      <c r="K24" s="26">
        <f>материалы!K20</f>
        <v>0</v>
      </c>
      <c r="L24" s="53">
        <f t="shared" si="5"/>
        <v>0</v>
      </c>
      <c r="M24" s="26"/>
      <c r="N24" s="33" t="s">
        <v>25</v>
      </c>
    </row>
    <row r="25" spans="1:14" ht="31.5" x14ac:dyDescent="0.25">
      <c r="A25" s="49"/>
      <c r="B25" s="32" t="s">
        <v>178</v>
      </c>
      <c r="C25" s="35" t="s">
        <v>179</v>
      </c>
      <c r="D25" s="35" t="s">
        <v>59</v>
      </c>
      <c r="E25" s="35" t="s">
        <v>22</v>
      </c>
      <c r="F25" s="35">
        <v>400</v>
      </c>
      <c r="G25" s="35">
        <v>350</v>
      </c>
      <c r="H25" s="35">
        <v>500</v>
      </c>
      <c r="I25" s="35">
        <v>400</v>
      </c>
      <c r="J25" s="52">
        <f t="shared" si="3"/>
        <v>1650</v>
      </c>
      <c r="K25" s="26">
        <f>материалы!K21</f>
        <v>0</v>
      </c>
      <c r="L25" s="53">
        <f t="shared" si="5"/>
        <v>0</v>
      </c>
      <c r="M25" s="26"/>
      <c r="N25" s="33" t="s">
        <v>25</v>
      </c>
    </row>
    <row r="26" spans="1:14" ht="31.5" x14ac:dyDescent="0.25">
      <c r="A26" s="49"/>
      <c r="B26" s="32" t="s">
        <v>178</v>
      </c>
      <c r="C26" s="35" t="s">
        <v>179</v>
      </c>
      <c r="D26" s="35" t="s">
        <v>60</v>
      </c>
      <c r="E26" s="35" t="s">
        <v>22</v>
      </c>
      <c r="F26" s="35"/>
      <c r="G26" s="35"/>
      <c r="H26" s="35"/>
      <c r="I26" s="35">
        <v>60</v>
      </c>
      <c r="J26" s="52">
        <f t="shared" si="3"/>
        <v>60</v>
      </c>
      <c r="K26" s="26">
        <f>материалы!K22</f>
        <v>0</v>
      </c>
      <c r="L26" s="53">
        <f t="shared" si="5"/>
        <v>0</v>
      </c>
      <c r="M26" s="26"/>
      <c r="N26" s="33" t="s">
        <v>25</v>
      </c>
    </row>
    <row r="27" spans="1:14" ht="31.5" x14ac:dyDescent="0.25">
      <c r="A27" s="49"/>
      <c r="B27" s="32" t="s">
        <v>178</v>
      </c>
      <c r="C27" s="35" t="s">
        <v>179</v>
      </c>
      <c r="D27" s="35" t="s">
        <v>76</v>
      </c>
      <c r="E27" s="35" t="s">
        <v>22</v>
      </c>
      <c r="F27" s="35">
        <v>2140</v>
      </c>
      <c r="G27" s="35">
        <v>1800</v>
      </c>
      <c r="H27" s="35">
        <v>3400</v>
      </c>
      <c r="I27" s="35">
        <v>2740</v>
      </c>
      <c r="J27" s="52">
        <f t="shared" si="3"/>
        <v>10080</v>
      </c>
      <c r="K27" s="26">
        <f>материалы!K23</f>
        <v>0</v>
      </c>
      <c r="L27" s="53">
        <f t="shared" si="5"/>
        <v>0</v>
      </c>
      <c r="M27" s="26"/>
      <c r="N27" s="33" t="s">
        <v>25</v>
      </c>
    </row>
    <row r="28" spans="1:14" ht="31.5" x14ac:dyDescent="0.25">
      <c r="A28" s="49"/>
      <c r="B28" s="32" t="s">
        <v>178</v>
      </c>
      <c r="C28" s="35" t="s">
        <v>179</v>
      </c>
      <c r="D28" s="35" t="s">
        <v>77</v>
      </c>
      <c r="E28" s="35" t="s">
        <v>22</v>
      </c>
      <c r="F28" s="35">
        <v>500</v>
      </c>
      <c r="G28" s="35">
        <v>400</v>
      </c>
      <c r="H28" s="35">
        <v>600</v>
      </c>
      <c r="I28" s="35">
        <v>500</v>
      </c>
      <c r="J28" s="52">
        <f t="shared" si="3"/>
        <v>2000</v>
      </c>
      <c r="K28" s="26">
        <f>материалы!K24</f>
        <v>0</v>
      </c>
      <c r="L28" s="53">
        <f t="shared" si="5"/>
        <v>0</v>
      </c>
      <c r="M28" s="26"/>
      <c r="N28" s="33" t="s">
        <v>25</v>
      </c>
    </row>
    <row r="29" spans="1:14" ht="31.5" x14ac:dyDescent="0.25">
      <c r="A29" s="49"/>
      <c r="B29" s="32" t="s">
        <v>178</v>
      </c>
      <c r="C29" s="35" t="s">
        <v>179</v>
      </c>
      <c r="D29" s="35" t="s">
        <v>73</v>
      </c>
      <c r="E29" s="35" t="s">
        <v>22</v>
      </c>
      <c r="F29" s="35">
        <v>8000</v>
      </c>
      <c r="G29" s="35">
        <v>7000</v>
      </c>
      <c r="H29" s="35">
        <v>10000</v>
      </c>
      <c r="I29" s="35">
        <v>8000</v>
      </c>
      <c r="J29" s="52">
        <f t="shared" si="3"/>
        <v>33000</v>
      </c>
      <c r="K29" s="26">
        <f>материалы!K25</f>
        <v>0</v>
      </c>
      <c r="L29" s="53">
        <f t="shared" si="5"/>
        <v>0</v>
      </c>
      <c r="M29" s="26"/>
      <c r="N29" s="33" t="s">
        <v>25</v>
      </c>
    </row>
    <row r="30" spans="1:14" x14ac:dyDescent="0.25">
      <c r="A30" s="49"/>
      <c r="B30" s="32" t="s">
        <v>78</v>
      </c>
      <c r="C30" s="35" t="s">
        <v>72</v>
      </c>
      <c r="D30" s="35"/>
      <c r="E30" s="35" t="s">
        <v>22</v>
      </c>
      <c r="F30" s="35">
        <v>1000</v>
      </c>
      <c r="G30" s="35">
        <v>1000</v>
      </c>
      <c r="H30" s="35">
        <v>1000</v>
      </c>
      <c r="I30" s="35">
        <v>1000</v>
      </c>
      <c r="J30" s="52">
        <f t="shared" si="3"/>
        <v>4000</v>
      </c>
      <c r="K30" s="26">
        <f>материалы!K26</f>
        <v>0</v>
      </c>
      <c r="L30" s="53">
        <f t="shared" si="5"/>
        <v>0</v>
      </c>
      <c r="M30" s="84"/>
      <c r="N30" s="33" t="s">
        <v>25</v>
      </c>
    </row>
    <row r="31" spans="1:14" x14ac:dyDescent="0.25">
      <c r="A31" s="49"/>
      <c r="B31" s="32" t="s">
        <v>79</v>
      </c>
      <c r="C31" s="35" t="s">
        <v>72</v>
      </c>
      <c r="D31" s="35"/>
      <c r="E31" s="35" t="s">
        <v>22</v>
      </c>
      <c r="F31" s="35">
        <v>1500</v>
      </c>
      <c r="G31" s="35">
        <v>1250</v>
      </c>
      <c r="H31" s="35">
        <v>1400</v>
      </c>
      <c r="I31" s="35">
        <v>1400</v>
      </c>
      <c r="J31" s="52">
        <f t="shared" si="3"/>
        <v>5550</v>
      </c>
      <c r="K31" s="26">
        <f>материалы!K27</f>
        <v>0</v>
      </c>
      <c r="L31" s="53">
        <f t="shared" si="5"/>
        <v>0</v>
      </c>
      <c r="M31" s="26"/>
      <c r="N31" s="33" t="s">
        <v>25</v>
      </c>
    </row>
    <row r="32" spans="1:14" x14ac:dyDescent="0.25">
      <c r="A32" s="49"/>
      <c r="B32" s="32" t="s">
        <v>80</v>
      </c>
      <c r="C32" s="35" t="s">
        <v>72</v>
      </c>
      <c r="D32" s="35"/>
      <c r="E32" s="35" t="s">
        <v>22</v>
      </c>
      <c r="F32" s="35"/>
      <c r="G32" s="35"/>
      <c r="H32" s="35"/>
      <c r="I32" s="35">
        <v>50</v>
      </c>
      <c r="J32" s="52">
        <f t="shared" si="3"/>
        <v>50</v>
      </c>
      <c r="K32" s="26">
        <f>материалы!K28</f>
        <v>0</v>
      </c>
      <c r="L32" s="53">
        <f t="shared" si="5"/>
        <v>0</v>
      </c>
      <c r="M32" s="26"/>
      <c r="N32" s="33" t="s">
        <v>25</v>
      </c>
    </row>
    <row r="33" spans="1:14" ht="31.5" x14ac:dyDescent="0.25">
      <c r="A33" s="49"/>
      <c r="B33" s="32" t="s">
        <v>81</v>
      </c>
      <c r="C33" s="35" t="s">
        <v>72</v>
      </c>
      <c r="D33" s="35" t="s">
        <v>82</v>
      </c>
      <c r="E33" s="35" t="s">
        <v>22</v>
      </c>
      <c r="F33" s="35">
        <v>140</v>
      </c>
      <c r="G33" s="35">
        <v>120</v>
      </c>
      <c r="H33" s="35">
        <v>300</v>
      </c>
      <c r="I33" s="35">
        <v>120</v>
      </c>
      <c r="J33" s="52">
        <f t="shared" si="3"/>
        <v>680</v>
      </c>
      <c r="K33" s="26">
        <f>материалы!K29</f>
        <v>0</v>
      </c>
      <c r="L33" s="53">
        <f t="shared" si="5"/>
        <v>0</v>
      </c>
      <c r="M33" s="26"/>
      <c r="N33" s="33" t="s">
        <v>25</v>
      </c>
    </row>
    <row r="34" spans="1:14" x14ac:dyDescent="0.25">
      <c r="A34" s="49"/>
      <c r="B34" s="32" t="s">
        <v>180</v>
      </c>
      <c r="C34" s="35" t="s">
        <v>72</v>
      </c>
      <c r="D34" s="35"/>
      <c r="E34" s="35" t="s">
        <v>22</v>
      </c>
      <c r="F34" s="35">
        <v>70</v>
      </c>
      <c r="G34" s="35">
        <v>60</v>
      </c>
      <c r="H34" s="35">
        <v>150</v>
      </c>
      <c r="I34" s="35">
        <v>60</v>
      </c>
      <c r="J34" s="52">
        <f t="shared" si="3"/>
        <v>340</v>
      </c>
      <c r="K34" s="26">
        <f>материалы!K30</f>
        <v>0</v>
      </c>
      <c r="L34" s="53">
        <f t="shared" si="5"/>
        <v>0</v>
      </c>
      <c r="M34" s="26"/>
      <c r="N34" s="33" t="s">
        <v>25</v>
      </c>
    </row>
    <row r="35" spans="1:14" ht="31.5" x14ac:dyDescent="0.25">
      <c r="A35" s="49"/>
      <c r="B35" s="32" t="s">
        <v>83</v>
      </c>
      <c r="C35" s="35"/>
      <c r="D35" s="35" t="s">
        <v>84</v>
      </c>
      <c r="E35" s="35" t="s">
        <v>22</v>
      </c>
      <c r="F35" s="35">
        <v>400</v>
      </c>
      <c r="G35" s="35">
        <v>400</v>
      </c>
      <c r="H35" s="35">
        <v>400</v>
      </c>
      <c r="I35" s="35">
        <v>400</v>
      </c>
      <c r="J35" s="52">
        <f t="shared" si="3"/>
        <v>1600</v>
      </c>
      <c r="K35" s="26">
        <f>материалы!K31</f>
        <v>0</v>
      </c>
      <c r="L35" s="53">
        <f t="shared" si="5"/>
        <v>0</v>
      </c>
      <c r="M35" s="26"/>
      <c r="N35" s="33" t="s">
        <v>25</v>
      </c>
    </row>
    <row r="36" spans="1:14" x14ac:dyDescent="0.25">
      <c r="A36" s="49"/>
      <c r="B36" s="24" t="s">
        <v>181</v>
      </c>
      <c r="C36" s="35"/>
      <c r="D36" s="35"/>
      <c r="E36" s="35"/>
      <c r="F36" s="35"/>
      <c r="G36" s="35"/>
      <c r="H36" s="35"/>
      <c r="I36" s="35"/>
      <c r="J36" s="52"/>
      <c r="K36" s="26"/>
      <c r="L36" s="52">
        <f>SUM(L37:L45)</f>
        <v>0</v>
      </c>
      <c r="M36" s="26"/>
      <c r="N36" s="33" t="s">
        <v>25</v>
      </c>
    </row>
    <row r="37" spans="1:14" x14ac:dyDescent="0.25">
      <c r="A37" s="85"/>
      <c r="B37" s="82" t="s">
        <v>104</v>
      </c>
      <c r="C37" s="34" t="s">
        <v>72</v>
      </c>
      <c r="D37" s="34"/>
      <c r="E37" s="50" t="s">
        <v>26</v>
      </c>
      <c r="F37" s="51">
        <v>6500</v>
      </c>
      <c r="G37" s="51">
        <v>5500</v>
      </c>
      <c r="H37" s="51">
        <v>7200</v>
      </c>
      <c r="I37" s="51">
        <v>6200</v>
      </c>
      <c r="J37" s="52">
        <f t="shared" ref="J37:J45" si="6">SUM(F37:I37)</f>
        <v>25400</v>
      </c>
      <c r="K37" s="26">
        <f>материалы!K33</f>
        <v>0</v>
      </c>
      <c r="L37" s="53">
        <f t="shared" si="5"/>
        <v>0</v>
      </c>
      <c r="M37" s="34"/>
      <c r="N37" s="33" t="s">
        <v>25</v>
      </c>
    </row>
    <row r="38" spans="1:14" s="83" customFormat="1" x14ac:dyDescent="0.25">
      <c r="A38" s="85"/>
      <c r="B38" s="82" t="s">
        <v>105</v>
      </c>
      <c r="C38" s="34" t="s">
        <v>72</v>
      </c>
      <c r="D38" s="34"/>
      <c r="E38" s="50" t="s">
        <v>26</v>
      </c>
      <c r="F38" s="51">
        <v>3000</v>
      </c>
      <c r="G38" s="51">
        <v>3000</v>
      </c>
      <c r="H38" s="51">
        <v>3000</v>
      </c>
      <c r="I38" s="51">
        <v>3000</v>
      </c>
      <c r="J38" s="52">
        <f t="shared" si="6"/>
        <v>12000</v>
      </c>
      <c r="K38" s="26">
        <f>материалы!K34</f>
        <v>0</v>
      </c>
      <c r="L38" s="53">
        <f t="shared" si="5"/>
        <v>0</v>
      </c>
      <c r="M38" s="34"/>
      <c r="N38" s="33" t="s">
        <v>25</v>
      </c>
    </row>
    <row r="39" spans="1:14" s="83" customFormat="1" x14ac:dyDescent="0.25">
      <c r="A39" s="85"/>
      <c r="B39" s="82" t="s">
        <v>106</v>
      </c>
      <c r="C39" s="35" t="s">
        <v>72</v>
      </c>
      <c r="D39" s="35"/>
      <c r="E39" s="50" t="s">
        <v>26</v>
      </c>
      <c r="F39" s="51">
        <v>4500</v>
      </c>
      <c r="G39" s="51">
        <v>3500</v>
      </c>
      <c r="H39" s="51">
        <v>4200</v>
      </c>
      <c r="I39" s="51">
        <v>4200</v>
      </c>
      <c r="J39" s="52">
        <f t="shared" si="6"/>
        <v>16400</v>
      </c>
      <c r="K39" s="26">
        <f>материалы!K35</f>
        <v>0</v>
      </c>
      <c r="L39" s="53">
        <f t="shared" si="5"/>
        <v>0</v>
      </c>
      <c r="M39" s="34"/>
      <c r="N39" s="33" t="s">
        <v>25</v>
      </c>
    </row>
    <row r="40" spans="1:14" x14ac:dyDescent="0.25">
      <c r="A40" s="85"/>
      <c r="B40" s="82" t="s">
        <v>107</v>
      </c>
      <c r="C40" s="35" t="s">
        <v>72</v>
      </c>
      <c r="D40" s="35"/>
      <c r="E40" s="50" t="s">
        <v>26</v>
      </c>
      <c r="F40" s="51"/>
      <c r="G40" s="51"/>
      <c r="H40" s="51"/>
      <c r="I40" s="51">
        <v>150</v>
      </c>
      <c r="J40" s="52">
        <f t="shared" si="6"/>
        <v>150</v>
      </c>
      <c r="K40" s="26">
        <f>материалы!K36</f>
        <v>0</v>
      </c>
      <c r="L40" s="53">
        <f t="shared" si="5"/>
        <v>0</v>
      </c>
      <c r="M40" s="34"/>
      <c r="N40" s="33" t="s">
        <v>25</v>
      </c>
    </row>
    <row r="41" spans="1:14" x14ac:dyDescent="0.25">
      <c r="A41" s="85"/>
      <c r="B41" s="82" t="s">
        <v>108</v>
      </c>
      <c r="C41" s="50" t="s">
        <v>72</v>
      </c>
      <c r="D41" s="51"/>
      <c r="E41" s="51" t="s">
        <v>26</v>
      </c>
      <c r="F41" s="51">
        <v>500</v>
      </c>
      <c r="G41" s="51">
        <v>500</v>
      </c>
      <c r="H41" s="51">
        <v>600</v>
      </c>
      <c r="I41" s="51">
        <v>500</v>
      </c>
      <c r="J41" s="52">
        <f t="shared" si="6"/>
        <v>2100</v>
      </c>
      <c r="K41" s="26">
        <f>материалы!K37</f>
        <v>0</v>
      </c>
      <c r="L41" s="53">
        <f t="shared" si="5"/>
        <v>0</v>
      </c>
      <c r="M41" s="34"/>
      <c r="N41" s="33" t="s">
        <v>25</v>
      </c>
    </row>
    <row r="42" spans="1:14" x14ac:dyDescent="0.25">
      <c r="A42" s="85"/>
      <c r="B42" s="82" t="s">
        <v>99</v>
      </c>
      <c r="C42" s="50" t="s">
        <v>72</v>
      </c>
      <c r="D42" s="51"/>
      <c r="E42" s="51" t="s">
        <v>26</v>
      </c>
      <c r="F42" s="51">
        <v>6500</v>
      </c>
      <c r="G42" s="51">
        <v>5500</v>
      </c>
      <c r="H42" s="51">
        <v>7200</v>
      </c>
      <c r="I42" s="51">
        <v>6200</v>
      </c>
      <c r="J42" s="52">
        <f t="shared" si="6"/>
        <v>25400</v>
      </c>
      <c r="K42" s="26">
        <f>материалы!K38</f>
        <v>0</v>
      </c>
      <c r="L42" s="53">
        <f t="shared" si="5"/>
        <v>0</v>
      </c>
      <c r="M42" s="34"/>
      <c r="N42" s="33" t="s">
        <v>25</v>
      </c>
    </row>
    <row r="43" spans="1:14" s="83" customFormat="1" x14ac:dyDescent="0.25">
      <c r="A43" s="85"/>
      <c r="B43" s="82" t="s">
        <v>100</v>
      </c>
      <c r="C43" s="34" t="s">
        <v>72</v>
      </c>
      <c r="D43" s="34"/>
      <c r="E43" s="50" t="s">
        <v>101</v>
      </c>
      <c r="F43" s="51">
        <v>10</v>
      </c>
      <c r="G43" s="51">
        <v>10</v>
      </c>
      <c r="H43" s="51">
        <v>10</v>
      </c>
      <c r="I43" s="51">
        <v>10</v>
      </c>
      <c r="J43" s="52">
        <f t="shared" si="6"/>
        <v>40</v>
      </c>
      <c r="K43" s="26">
        <f>материалы!K39</f>
        <v>0</v>
      </c>
      <c r="L43" s="53">
        <f t="shared" si="5"/>
        <v>0</v>
      </c>
      <c r="M43" s="34"/>
      <c r="N43" s="33" t="s">
        <v>25</v>
      </c>
    </row>
    <row r="44" spans="1:14" ht="31.5" x14ac:dyDescent="0.25">
      <c r="A44" s="85"/>
      <c r="B44" s="82" t="s">
        <v>36</v>
      </c>
      <c r="C44" s="34" t="s">
        <v>72</v>
      </c>
      <c r="D44" s="34" t="s">
        <v>102</v>
      </c>
      <c r="E44" s="50" t="s">
        <v>27</v>
      </c>
      <c r="F44" s="51">
        <v>200</v>
      </c>
      <c r="G44" s="51">
        <v>200</v>
      </c>
      <c r="H44" s="51">
        <v>200</v>
      </c>
      <c r="I44" s="51">
        <v>200</v>
      </c>
      <c r="J44" s="52">
        <f t="shared" si="6"/>
        <v>800</v>
      </c>
      <c r="K44" s="26">
        <f>материалы!K40</f>
        <v>0</v>
      </c>
      <c r="L44" s="53">
        <f t="shared" si="5"/>
        <v>0</v>
      </c>
      <c r="M44" s="34"/>
      <c r="N44" s="33" t="s">
        <v>25</v>
      </c>
    </row>
    <row r="45" spans="1:14" x14ac:dyDescent="0.25">
      <c r="A45" s="85"/>
      <c r="B45" s="82" t="s">
        <v>103</v>
      </c>
      <c r="C45" s="34" t="s">
        <v>72</v>
      </c>
      <c r="D45" s="34"/>
      <c r="E45" s="50" t="s">
        <v>26</v>
      </c>
      <c r="F45" s="51">
        <v>5</v>
      </c>
      <c r="G45" s="51">
        <v>5</v>
      </c>
      <c r="H45" s="51">
        <v>5</v>
      </c>
      <c r="I45" s="51">
        <v>5</v>
      </c>
      <c r="J45" s="52">
        <f t="shared" si="6"/>
        <v>20</v>
      </c>
      <c r="K45" s="26">
        <f>материалы!K41</f>
        <v>0</v>
      </c>
      <c r="L45" s="53">
        <f t="shared" si="5"/>
        <v>0</v>
      </c>
      <c r="M45" s="34"/>
      <c r="N45" s="33" t="s">
        <v>25</v>
      </c>
    </row>
    <row r="46" spans="1:14" x14ac:dyDescent="0.25">
      <c r="A46" s="66" t="s">
        <v>28</v>
      </c>
      <c r="B46" s="14" t="s">
        <v>29</v>
      </c>
      <c r="C46" s="15"/>
      <c r="D46" s="15"/>
      <c r="E46" s="15"/>
      <c r="F46" s="15"/>
      <c r="G46" s="15"/>
      <c r="H46" s="15"/>
      <c r="I46" s="15"/>
      <c r="J46" s="16"/>
      <c r="K46" s="16"/>
      <c r="L46" s="16"/>
      <c r="M46" s="16"/>
      <c r="N46" s="16"/>
    </row>
    <row r="47" spans="1:14" x14ac:dyDescent="0.25">
      <c r="A47" s="54" t="s">
        <v>57</v>
      </c>
      <c r="B47" s="55" t="s">
        <v>29</v>
      </c>
      <c r="C47" s="17"/>
      <c r="D47" s="17"/>
      <c r="E47" s="17"/>
      <c r="F47" s="17"/>
      <c r="G47" s="17"/>
      <c r="H47" s="17"/>
      <c r="I47" s="17"/>
      <c r="J47" s="18"/>
      <c r="K47" s="18"/>
      <c r="L47" s="18">
        <f>L48+L50</f>
        <v>0</v>
      </c>
      <c r="M47" s="18"/>
      <c r="N47" s="18"/>
    </row>
    <row r="48" spans="1:14" x14ac:dyDescent="0.25">
      <c r="A48" s="46"/>
      <c r="B48" s="10" t="s">
        <v>20</v>
      </c>
      <c r="C48" s="19"/>
      <c r="D48" s="19"/>
      <c r="E48" s="19"/>
      <c r="F48" s="19"/>
      <c r="G48" s="19"/>
      <c r="H48" s="19"/>
      <c r="I48" s="19"/>
      <c r="J48" s="12"/>
      <c r="K48" s="12"/>
      <c r="L48" s="12">
        <f>SUM(L49:L49)</f>
        <v>0</v>
      </c>
      <c r="M48" s="12"/>
      <c r="N48" s="12"/>
    </row>
    <row r="49" spans="1:14" x14ac:dyDescent="0.25">
      <c r="A49" s="46"/>
      <c r="B49" s="20" t="s">
        <v>30</v>
      </c>
      <c r="C49" s="21"/>
      <c r="D49" s="21"/>
      <c r="E49" s="21" t="s">
        <v>31</v>
      </c>
      <c r="F49" s="21">
        <v>1</v>
      </c>
      <c r="G49" s="21">
        <v>1</v>
      </c>
      <c r="H49" s="21">
        <v>1</v>
      </c>
      <c r="I49" s="21">
        <v>1</v>
      </c>
      <c r="J49" s="12">
        <f>SUM(F49:I49)</f>
        <v>4</v>
      </c>
      <c r="K49" s="23">
        <f>работа!K22</f>
        <v>0</v>
      </c>
      <c r="L49" s="47">
        <f>K49*J49</f>
        <v>0</v>
      </c>
      <c r="M49" s="12"/>
      <c r="N49" s="12"/>
    </row>
    <row r="50" spans="1:14" x14ac:dyDescent="0.25">
      <c r="A50" s="49"/>
      <c r="B50" s="24" t="s">
        <v>24</v>
      </c>
      <c r="C50" s="25"/>
      <c r="D50" s="25"/>
      <c r="E50" s="25"/>
      <c r="F50" s="25"/>
      <c r="G50" s="25"/>
      <c r="H50" s="25"/>
      <c r="I50" s="25"/>
      <c r="J50" s="26"/>
      <c r="K50" s="26"/>
      <c r="L50" s="26">
        <f>SUM(L51:L113)</f>
        <v>0</v>
      </c>
      <c r="M50" s="26"/>
      <c r="N50" s="26"/>
    </row>
    <row r="51" spans="1:14" ht="33.75" customHeight="1" x14ac:dyDescent="0.25">
      <c r="A51" s="85"/>
      <c r="B51" s="32" t="s">
        <v>95</v>
      </c>
      <c r="C51" s="35" t="s">
        <v>61</v>
      </c>
      <c r="D51" s="35" t="s">
        <v>96</v>
      </c>
      <c r="E51" s="50" t="s">
        <v>27</v>
      </c>
      <c r="F51" s="67">
        <v>680</v>
      </c>
      <c r="G51" s="67">
        <v>531</v>
      </c>
      <c r="H51" s="67">
        <v>684</v>
      </c>
      <c r="I51" s="67">
        <v>538</v>
      </c>
      <c r="J51" s="52">
        <f t="shared" ref="J51:J113" si="7">SUM(F51:I51)</f>
        <v>2433</v>
      </c>
      <c r="K51" s="53">
        <f>материалы!K44</f>
        <v>0</v>
      </c>
      <c r="L51" s="53">
        <f t="shared" ref="L51:L113" si="8">K51*J51</f>
        <v>0</v>
      </c>
      <c r="M51" s="34"/>
      <c r="N51" s="33" t="s">
        <v>25</v>
      </c>
    </row>
    <row r="52" spans="1:14" ht="33.75" customHeight="1" x14ac:dyDescent="0.25">
      <c r="A52" s="85"/>
      <c r="B52" s="32" t="s">
        <v>51</v>
      </c>
      <c r="C52" s="35" t="s">
        <v>61</v>
      </c>
      <c r="D52" s="35" t="s">
        <v>97</v>
      </c>
      <c r="E52" s="50" t="s">
        <v>27</v>
      </c>
      <c r="F52" s="67">
        <v>1</v>
      </c>
      <c r="G52" s="67">
        <v>1</v>
      </c>
      <c r="H52" s="67">
        <v>1</v>
      </c>
      <c r="I52" s="67">
        <v>1</v>
      </c>
      <c r="J52" s="52">
        <f t="shared" si="7"/>
        <v>4</v>
      </c>
      <c r="K52" s="53">
        <f>материалы!K45</f>
        <v>0</v>
      </c>
      <c r="L52" s="53">
        <f t="shared" si="8"/>
        <v>0</v>
      </c>
      <c r="M52" s="34"/>
      <c r="N52" s="33" t="s">
        <v>25</v>
      </c>
    </row>
    <row r="53" spans="1:14" ht="33.75" customHeight="1" x14ac:dyDescent="0.25">
      <c r="A53" s="85"/>
      <c r="B53" s="32" t="s">
        <v>51</v>
      </c>
      <c r="C53" s="35" t="s">
        <v>61</v>
      </c>
      <c r="D53" s="35" t="s">
        <v>37</v>
      </c>
      <c r="E53" s="50" t="s">
        <v>27</v>
      </c>
      <c r="F53" s="67">
        <v>4</v>
      </c>
      <c r="G53" s="67">
        <v>3</v>
      </c>
      <c r="H53" s="67">
        <v>5</v>
      </c>
      <c r="I53" s="67">
        <v>3</v>
      </c>
      <c r="J53" s="52">
        <f t="shared" si="7"/>
        <v>15</v>
      </c>
      <c r="K53" s="53">
        <f>материалы!K46</f>
        <v>0</v>
      </c>
      <c r="L53" s="53">
        <f t="shared" si="8"/>
        <v>0</v>
      </c>
      <c r="M53" s="34"/>
      <c r="N53" s="33" t="s">
        <v>25</v>
      </c>
    </row>
    <row r="54" spans="1:14" ht="33.75" customHeight="1" x14ac:dyDescent="0.25">
      <c r="A54" s="85"/>
      <c r="B54" s="32" t="s">
        <v>51</v>
      </c>
      <c r="C54" s="35" t="s">
        <v>61</v>
      </c>
      <c r="D54" s="35" t="s">
        <v>98</v>
      </c>
      <c r="E54" s="50" t="s">
        <v>27</v>
      </c>
      <c r="F54" s="67">
        <v>1</v>
      </c>
      <c r="G54" s="67"/>
      <c r="H54" s="67"/>
      <c r="I54" s="67">
        <v>9</v>
      </c>
      <c r="J54" s="52">
        <f t="shared" si="7"/>
        <v>10</v>
      </c>
      <c r="K54" s="53">
        <f>материалы!K47</f>
        <v>0</v>
      </c>
      <c r="L54" s="53">
        <f t="shared" si="8"/>
        <v>0</v>
      </c>
      <c r="M54" s="34"/>
      <c r="N54" s="33" t="s">
        <v>25</v>
      </c>
    </row>
    <row r="55" spans="1:14" ht="33.75" customHeight="1" x14ac:dyDescent="0.25">
      <c r="A55" s="85"/>
      <c r="B55" s="32" t="s">
        <v>152</v>
      </c>
      <c r="C55" s="35" t="s">
        <v>85</v>
      </c>
      <c r="D55" s="35"/>
      <c r="E55" s="50" t="s">
        <v>27</v>
      </c>
      <c r="F55" s="67">
        <v>2</v>
      </c>
      <c r="G55" s="67">
        <v>2</v>
      </c>
      <c r="H55" s="67">
        <v>2</v>
      </c>
      <c r="I55" s="67">
        <v>2</v>
      </c>
      <c r="J55" s="52">
        <f t="shared" si="7"/>
        <v>8</v>
      </c>
      <c r="K55" s="53">
        <f>материалы!K48</f>
        <v>0</v>
      </c>
      <c r="L55" s="53">
        <f t="shared" si="8"/>
        <v>0</v>
      </c>
      <c r="M55" s="34"/>
      <c r="N55" s="33" t="s">
        <v>25</v>
      </c>
    </row>
    <row r="56" spans="1:14" ht="33.75" customHeight="1" x14ac:dyDescent="0.25">
      <c r="A56" s="85"/>
      <c r="B56" s="32" t="s">
        <v>153</v>
      </c>
      <c r="C56" s="35" t="s">
        <v>85</v>
      </c>
      <c r="D56" s="35"/>
      <c r="E56" s="50" t="s">
        <v>27</v>
      </c>
      <c r="F56" s="67">
        <v>2</v>
      </c>
      <c r="G56" s="67">
        <v>4</v>
      </c>
      <c r="H56" s="67">
        <v>6</v>
      </c>
      <c r="I56" s="67">
        <v>4</v>
      </c>
      <c r="J56" s="52">
        <f t="shared" si="7"/>
        <v>16</v>
      </c>
      <c r="K56" s="53">
        <f>материалы!K49</f>
        <v>0</v>
      </c>
      <c r="L56" s="53">
        <f t="shared" si="8"/>
        <v>0</v>
      </c>
      <c r="M56" s="34"/>
      <c r="N56" s="33" t="s">
        <v>25</v>
      </c>
    </row>
    <row r="57" spans="1:14" ht="33.75" customHeight="1" x14ac:dyDescent="0.25">
      <c r="A57" s="85"/>
      <c r="B57" s="32" t="s">
        <v>154</v>
      </c>
      <c r="C57" s="35" t="s">
        <v>85</v>
      </c>
      <c r="D57" s="35"/>
      <c r="E57" s="50" t="s">
        <v>27</v>
      </c>
      <c r="F57" s="67"/>
      <c r="G57" s="67">
        <v>2</v>
      </c>
      <c r="H57" s="67">
        <v>4</v>
      </c>
      <c r="I57" s="67">
        <v>2</v>
      </c>
      <c r="J57" s="52">
        <f t="shared" si="7"/>
        <v>8</v>
      </c>
      <c r="K57" s="53">
        <f>материалы!K50</f>
        <v>0</v>
      </c>
      <c r="L57" s="53">
        <f t="shared" si="8"/>
        <v>0</v>
      </c>
      <c r="M57" s="34"/>
      <c r="N57" s="33" t="s">
        <v>25</v>
      </c>
    </row>
    <row r="58" spans="1:14" ht="33.75" customHeight="1" x14ac:dyDescent="0.25">
      <c r="A58" s="85"/>
      <c r="B58" s="32" t="s">
        <v>155</v>
      </c>
      <c r="C58" s="35" t="s">
        <v>85</v>
      </c>
      <c r="D58" s="35"/>
      <c r="E58" s="50" t="s">
        <v>27</v>
      </c>
      <c r="F58" s="67">
        <v>2</v>
      </c>
      <c r="G58" s="67"/>
      <c r="H58" s="67"/>
      <c r="I58" s="67"/>
      <c r="J58" s="52">
        <f t="shared" si="7"/>
        <v>2</v>
      </c>
      <c r="K58" s="53">
        <f>материалы!K51</f>
        <v>0</v>
      </c>
      <c r="L58" s="53">
        <f t="shared" si="8"/>
        <v>0</v>
      </c>
      <c r="M58" s="34"/>
      <c r="N58" s="33" t="s">
        <v>25</v>
      </c>
    </row>
    <row r="59" spans="1:14" ht="33.75" customHeight="1" x14ac:dyDescent="0.25">
      <c r="A59" s="85"/>
      <c r="B59" s="32" t="s">
        <v>156</v>
      </c>
      <c r="C59" s="35" t="s">
        <v>85</v>
      </c>
      <c r="D59" s="35"/>
      <c r="E59" s="50" t="s">
        <v>27</v>
      </c>
      <c r="F59" s="67">
        <v>4</v>
      </c>
      <c r="G59" s="67">
        <v>3</v>
      </c>
      <c r="H59" s="67">
        <v>5</v>
      </c>
      <c r="I59" s="67">
        <v>3</v>
      </c>
      <c r="J59" s="52">
        <f t="shared" si="7"/>
        <v>15</v>
      </c>
      <c r="K59" s="53">
        <f>материалы!K52</f>
        <v>0</v>
      </c>
      <c r="L59" s="53">
        <f t="shared" si="8"/>
        <v>0</v>
      </c>
      <c r="M59" s="34"/>
      <c r="N59" s="33" t="s">
        <v>25</v>
      </c>
    </row>
    <row r="60" spans="1:14" ht="33.75" customHeight="1" x14ac:dyDescent="0.25">
      <c r="A60" s="85"/>
      <c r="B60" s="32" t="s">
        <v>157</v>
      </c>
      <c r="C60" s="35"/>
      <c r="D60" s="35" t="s">
        <v>86</v>
      </c>
      <c r="E60" s="50" t="s">
        <v>26</v>
      </c>
      <c r="F60" s="67">
        <v>2</v>
      </c>
      <c r="G60" s="67">
        <v>2</v>
      </c>
      <c r="H60" s="67"/>
      <c r="I60" s="67">
        <v>2</v>
      </c>
      <c r="J60" s="52">
        <f t="shared" si="7"/>
        <v>6</v>
      </c>
      <c r="K60" s="53">
        <f>материалы!K53</f>
        <v>0</v>
      </c>
      <c r="L60" s="53">
        <f t="shared" si="8"/>
        <v>0</v>
      </c>
      <c r="M60" s="34"/>
      <c r="N60" s="33" t="s">
        <v>25</v>
      </c>
    </row>
    <row r="61" spans="1:14" ht="33.75" customHeight="1" x14ac:dyDescent="0.25">
      <c r="A61" s="85"/>
      <c r="B61" s="32" t="s">
        <v>158</v>
      </c>
      <c r="C61" s="35"/>
      <c r="D61" s="35" t="s">
        <v>159</v>
      </c>
      <c r="E61" s="50" t="s">
        <v>26</v>
      </c>
      <c r="F61" s="67"/>
      <c r="G61" s="67"/>
      <c r="H61" s="67">
        <v>2</v>
      </c>
      <c r="I61" s="67"/>
      <c r="J61" s="52">
        <f t="shared" si="7"/>
        <v>2</v>
      </c>
      <c r="K61" s="53">
        <f>материалы!K54</f>
        <v>0</v>
      </c>
      <c r="L61" s="53">
        <f t="shared" si="8"/>
        <v>0</v>
      </c>
      <c r="M61" s="34"/>
      <c r="N61" s="33" t="s">
        <v>25</v>
      </c>
    </row>
    <row r="62" spans="1:14" ht="33.75" customHeight="1" x14ac:dyDescent="0.25">
      <c r="A62" s="85"/>
      <c r="B62" s="32" t="s">
        <v>32</v>
      </c>
      <c r="C62" s="35" t="s">
        <v>61</v>
      </c>
      <c r="D62" s="35" t="s">
        <v>33</v>
      </c>
      <c r="E62" s="50" t="s">
        <v>27</v>
      </c>
      <c r="F62" s="67">
        <v>2</v>
      </c>
      <c r="G62" s="67">
        <v>2</v>
      </c>
      <c r="H62" s="67">
        <v>3</v>
      </c>
      <c r="I62" s="67">
        <v>2</v>
      </c>
      <c r="J62" s="52">
        <f t="shared" si="7"/>
        <v>9</v>
      </c>
      <c r="K62" s="53">
        <f>материалы!K55</f>
        <v>0</v>
      </c>
      <c r="L62" s="53">
        <f t="shared" si="8"/>
        <v>0</v>
      </c>
      <c r="M62" s="34"/>
      <c r="N62" s="33" t="s">
        <v>25</v>
      </c>
    </row>
    <row r="63" spans="1:14" ht="33.75" customHeight="1" x14ac:dyDescent="0.25">
      <c r="A63" s="85"/>
      <c r="B63" s="32" t="s">
        <v>90</v>
      </c>
      <c r="C63" s="35" t="s">
        <v>61</v>
      </c>
      <c r="D63" s="35"/>
      <c r="E63" s="50" t="s">
        <v>27</v>
      </c>
      <c r="F63" s="67"/>
      <c r="G63" s="67">
        <v>1</v>
      </c>
      <c r="H63" s="67">
        <v>2</v>
      </c>
      <c r="I63" s="67">
        <v>1</v>
      </c>
      <c r="J63" s="52">
        <f t="shared" si="7"/>
        <v>4</v>
      </c>
      <c r="K63" s="53">
        <f>материалы!K56</f>
        <v>0</v>
      </c>
      <c r="L63" s="53">
        <f t="shared" si="8"/>
        <v>0</v>
      </c>
      <c r="M63" s="34"/>
      <c r="N63" s="33" t="s">
        <v>25</v>
      </c>
    </row>
    <row r="64" spans="1:14" ht="33.75" customHeight="1" x14ac:dyDescent="0.25">
      <c r="A64" s="85"/>
      <c r="B64" s="32" t="s">
        <v>91</v>
      </c>
      <c r="C64" s="35" t="s">
        <v>61</v>
      </c>
      <c r="D64" s="35"/>
      <c r="E64" s="50" t="s">
        <v>27</v>
      </c>
      <c r="F64" s="67"/>
      <c r="G64" s="67">
        <v>1</v>
      </c>
      <c r="H64" s="67">
        <v>1</v>
      </c>
      <c r="I64" s="67">
        <v>1</v>
      </c>
      <c r="J64" s="52">
        <f t="shared" si="7"/>
        <v>3</v>
      </c>
      <c r="K64" s="53">
        <f>материалы!K57</f>
        <v>0</v>
      </c>
      <c r="L64" s="53">
        <f t="shared" si="8"/>
        <v>0</v>
      </c>
      <c r="M64" s="34"/>
      <c r="N64" s="33" t="s">
        <v>25</v>
      </c>
    </row>
    <row r="65" spans="1:14" ht="33.75" customHeight="1" x14ac:dyDescent="0.25">
      <c r="A65" s="85"/>
      <c r="B65" s="32" t="s">
        <v>92</v>
      </c>
      <c r="C65" s="28" t="s">
        <v>61</v>
      </c>
      <c r="D65" s="28"/>
      <c r="E65" s="29" t="s">
        <v>27</v>
      </c>
      <c r="F65" s="81">
        <v>1</v>
      </c>
      <c r="G65" s="29"/>
      <c r="H65" s="29"/>
      <c r="I65" s="29"/>
      <c r="J65" s="52">
        <f t="shared" si="7"/>
        <v>1</v>
      </c>
      <c r="K65" s="53">
        <f>материалы!K58</f>
        <v>0</v>
      </c>
      <c r="L65" s="53">
        <f t="shared" si="8"/>
        <v>0</v>
      </c>
      <c r="M65" s="34"/>
      <c r="N65" s="33" t="s">
        <v>25</v>
      </c>
    </row>
    <row r="66" spans="1:14" ht="33.75" customHeight="1" x14ac:dyDescent="0.25">
      <c r="A66" s="85"/>
      <c r="B66" s="32" t="s">
        <v>93</v>
      </c>
      <c r="C66" s="28" t="s">
        <v>61</v>
      </c>
      <c r="D66" s="28" t="s">
        <v>94</v>
      </c>
      <c r="E66" s="29" t="s">
        <v>27</v>
      </c>
      <c r="F66" s="81">
        <v>1</v>
      </c>
      <c r="G66" s="29">
        <v>1</v>
      </c>
      <c r="H66" s="29">
        <v>1</v>
      </c>
      <c r="I66" s="29">
        <v>1</v>
      </c>
      <c r="J66" s="52">
        <f t="shared" si="7"/>
        <v>4</v>
      </c>
      <c r="K66" s="53">
        <f>материалы!K59</f>
        <v>0</v>
      </c>
      <c r="L66" s="53">
        <f t="shared" si="8"/>
        <v>0</v>
      </c>
      <c r="M66" s="34"/>
      <c r="N66" s="33" t="s">
        <v>25</v>
      </c>
    </row>
    <row r="67" spans="1:14" ht="33.75" customHeight="1" x14ac:dyDescent="0.25">
      <c r="A67" s="85"/>
      <c r="B67" s="32" t="s">
        <v>160</v>
      </c>
      <c r="C67" s="35" t="s">
        <v>61</v>
      </c>
      <c r="D67" s="35" t="s">
        <v>87</v>
      </c>
      <c r="E67" s="50" t="s">
        <v>27</v>
      </c>
      <c r="F67" s="67">
        <v>48</v>
      </c>
      <c r="G67" s="67">
        <v>40</v>
      </c>
      <c r="H67" s="67">
        <v>96</v>
      </c>
      <c r="I67" s="67">
        <v>40</v>
      </c>
      <c r="J67" s="52">
        <f t="shared" si="7"/>
        <v>224</v>
      </c>
      <c r="K67" s="53">
        <f>материалы!K60</f>
        <v>0</v>
      </c>
      <c r="L67" s="53">
        <f t="shared" si="8"/>
        <v>0</v>
      </c>
      <c r="M67" s="34"/>
      <c r="N67" s="33" t="s">
        <v>25</v>
      </c>
    </row>
    <row r="68" spans="1:14" ht="33.75" customHeight="1" x14ac:dyDescent="0.25">
      <c r="A68" s="85"/>
      <c r="B68" s="32" t="s">
        <v>161</v>
      </c>
      <c r="C68" s="35" t="s">
        <v>61</v>
      </c>
      <c r="D68" s="35" t="s">
        <v>88</v>
      </c>
      <c r="E68" s="50" t="s">
        <v>27</v>
      </c>
      <c r="F68" s="67">
        <v>47</v>
      </c>
      <c r="G68" s="67">
        <v>39</v>
      </c>
      <c r="H68" s="67">
        <v>26</v>
      </c>
      <c r="I68" s="67">
        <v>39</v>
      </c>
      <c r="J68" s="52">
        <f t="shared" si="7"/>
        <v>151</v>
      </c>
      <c r="K68" s="53">
        <f>материалы!K61</f>
        <v>0</v>
      </c>
      <c r="L68" s="53">
        <f t="shared" si="8"/>
        <v>0</v>
      </c>
      <c r="M68" s="34"/>
      <c r="N68" s="33" t="s">
        <v>25</v>
      </c>
    </row>
    <row r="69" spans="1:14" ht="33.75" customHeight="1" x14ac:dyDescent="0.25">
      <c r="A69" s="85"/>
      <c r="B69" s="32" t="s">
        <v>109</v>
      </c>
      <c r="C69" s="35" t="s">
        <v>110</v>
      </c>
      <c r="D69" s="35" t="s">
        <v>111</v>
      </c>
      <c r="E69" s="50" t="s">
        <v>27</v>
      </c>
      <c r="F69" s="67">
        <v>46</v>
      </c>
      <c r="G69" s="67">
        <v>38</v>
      </c>
      <c r="H69" s="67">
        <v>47</v>
      </c>
      <c r="I69" s="67">
        <v>18</v>
      </c>
      <c r="J69" s="52">
        <f t="shared" si="7"/>
        <v>149</v>
      </c>
      <c r="K69" s="53">
        <f>материалы!K62</f>
        <v>0</v>
      </c>
      <c r="L69" s="53">
        <f t="shared" si="8"/>
        <v>0</v>
      </c>
      <c r="M69" s="34"/>
      <c r="N69" s="33" t="s">
        <v>25</v>
      </c>
    </row>
    <row r="70" spans="1:14" ht="33.75" customHeight="1" x14ac:dyDescent="0.25">
      <c r="A70" s="85"/>
      <c r="B70" s="32" t="s">
        <v>112</v>
      </c>
      <c r="C70" s="35" t="s">
        <v>110</v>
      </c>
      <c r="D70" s="35"/>
      <c r="E70" s="50" t="s">
        <v>27</v>
      </c>
      <c r="F70" s="67">
        <v>50</v>
      </c>
      <c r="G70" s="67">
        <v>41</v>
      </c>
      <c r="H70" s="67">
        <v>52</v>
      </c>
      <c r="I70" s="67">
        <v>21</v>
      </c>
      <c r="J70" s="52">
        <f t="shared" si="7"/>
        <v>164</v>
      </c>
      <c r="K70" s="53">
        <f>материалы!K63</f>
        <v>0</v>
      </c>
      <c r="L70" s="53">
        <f t="shared" si="8"/>
        <v>0</v>
      </c>
      <c r="M70" s="34"/>
      <c r="N70" s="33" t="s">
        <v>25</v>
      </c>
    </row>
    <row r="71" spans="1:14" ht="33.75" customHeight="1" x14ac:dyDescent="0.25">
      <c r="A71" s="85"/>
      <c r="B71" s="32" t="s">
        <v>52</v>
      </c>
      <c r="C71" s="35" t="s">
        <v>61</v>
      </c>
      <c r="D71" s="35" t="s">
        <v>55</v>
      </c>
      <c r="E71" s="50" t="s">
        <v>27</v>
      </c>
      <c r="F71" s="67">
        <v>46</v>
      </c>
      <c r="G71" s="67">
        <v>38</v>
      </c>
      <c r="H71" s="67">
        <v>94</v>
      </c>
      <c r="I71" s="67">
        <v>38</v>
      </c>
      <c r="J71" s="52">
        <f t="shared" si="7"/>
        <v>216</v>
      </c>
      <c r="K71" s="53">
        <f>материалы!K64</f>
        <v>0</v>
      </c>
      <c r="L71" s="53">
        <f t="shared" si="8"/>
        <v>0</v>
      </c>
      <c r="M71" s="34"/>
      <c r="N71" s="33" t="s">
        <v>25</v>
      </c>
    </row>
    <row r="72" spans="1:14" ht="33.75" customHeight="1" x14ac:dyDescent="0.25">
      <c r="A72" s="85"/>
      <c r="B72" s="32" t="s">
        <v>162</v>
      </c>
      <c r="C72" s="35" t="s">
        <v>61</v>
      </c>
      <c r="D72" s="35" t="s">
        <v>89</v>
      </c>
      <c r="E72" s="50" t="s">
        <v>27</v>
      </c>
      <c r="F72" s="67">
        <v>792</v>
      </c>
      <c r="G72" s="67">
        <v>655</v>
      </c>
      <c r="H72" s="67">
        <v>771</v>
      </c>
      <c r="I72" s="67">
        <v>551</v>
      </c>
      <c r="J72" s="52">
        <f t="shared" si="7"/>
        <v>2769</v>
      </c>
      <c r="K72" s="53">
        <f>материалы!K65</f>
        <v>0</v>
      </c>
      <c r="L72" s="53">
        <f t="shared" si="8"/>
        <v>0</v>
      </c>
      <c r="M72" s="34"/>
      <c r="N72" s="33" t="s">
        <v>25</v>
      </c>
    </row>
    <row r="73" spans="1:14" ht="33.75" customHeight="1" x14ac:dyDescent="0.25">
      <c r="A73" s="85"/>
      <c r="B73" s="32" t="s">
        <v>53</v>
      </c>
      <c r="C73" s="35" t="s">
        <v>61</v>
      </c>
      <c r="D73" s="35" t="s">
        <v>56</v>
      </c>
      <c r="E73" s="50" t="s">
        <v>27</v>
      </c>
      <c r="F73" s="67">
        <v>56</v>
      </c>
      <c r="G73" s="67">
        <v>44</v>
      </c>
      <c r="H73" s="67">
        <v>81</v>
      </c>
      <c r="I73" s="67">
        <v>46</v>
      </c>
      <c r="J73" s="52">
        <f t="shared" si="7"/>
        <v>227</v>
      </c>
      <c r="K73" s="53">
        <f>материалы!K66</f>
        <v>0</v>
      </c>
      <c r="L73" s="53">
        <f t="shared" si="8"/>
        <v>0</v>
      </c>
      <c r="M73" s="34"/>
      <c r="N73" s="33" t="s">
        <v>25</v>
      </c>
    </row>
    <row r="74" spans="1:14" ht="33.75" customHeight="1" x14ac:dyDescent="0.25">
      <c r="A74" s="85"/>
      <c r="B74" s="32" t="s">
        <v>113</v>
      </c>
      <c r="C74" s="35" t="s">
        <v>61</v>
      </c>
      <c r="D74" s="35" t="s">
        <v>114</v>
      </c>
      <c r="E74" s="50" t="s">
        <v>27</v>
      </c>
      <c r="F74" s="67">
        <v>192</v>
      </c>
      <c r="G74" s="67">
        <v>177</v>
      </c>
      <c r="H74" s="67">
        <v>199</v>
      </c>
      <c r="I74" s="67">
        <v>114</v>
      </c>
      <c r="J74" s="52">
        <f t="shared" si="7"/>
        <v>682</v>
      </c>
      <c r="K74" s="53">
        <f>материалы!K67</f>
        <v>0</v>
      </c>
      <c r="L74" s="53">
        <f t="shared" si="8"/>
        <v>0</v>
      </c>
      <c r="M74" s="34"/>
      <c r="N74" s="33" t="s">
        <v>25</v>
      </c>
    </row>
    <row r="75" spans="1:14" ht="33.75" customHeight="1" x14ac:dyDescent="0.25">
      <c r="A75" s="85"/>
      <c r="B75" s="32" t="s">
        <v>115</v>
      </c>
      <c r="C75" s="35" t="s">
        <v>61</v>
      </c>
      <c r="D75" s="35" t="s">
        <v>116</v>
      </c>
      <c r="E75" s="50" t="s">
        <v>27</v>
      </c>
      <c r="F75" s="67">
        <v>4</v>
      </c>
      <c r="G75" s="67">
        <v>3</v>
      </c>
      <c r="H75" s="67">
        <v>5</v>
      </c>
      <c r="I75" s="67">
        <v>3</v>
      </c>
      <c r="J75" s="52">
        <f t="shared" si="7"/>
        <v>15</v>
      </c>
      <c r="K75" s="53">
        <f>материалы!K68</f>
        <v>0</v>
      </c>
      <c r="L75" s="53">
        <f t="shared" si="8"/>
        <v>0</v>
      </c>
      <c r="M75" s="34"/>
      <c r="N75" s="33" t="s">
        <v>25</v>
      </c>
    </row>
    <row r="76" spans="1:14" ht="33.75" customHeight="1" x14ac:dyDescent="0.25">
      <c r="A76" s="85"/>
      <c r="B76" s="32" t="s">
        <v>115</v>
      </c>
      <c r="C76" s="35" t="s">
        <v>61</v>
      </c>
      <c r="D76" s="35" t="s">
        <v>117</v>
      </c>
      <c r="E76" s="50" t="s">
        <v>27</v>
      </c>
      <c r="F76" s="67">
        <v>1</v>
      </c>
      <c r="G76" s="67"/>
      <c r="H76" s="67"/>
      <c r="I76" s="67"/>
      <c r="J76" s="52">
        <f t="shared" si="7"/>
        <v>1</v>
      </c>
      <c r="K76" s="53">
        <f>материалы!K69</f>
        <v>0</v>
      </c>
      <c r="L76" s="53">
        <f t="shared" si="8"/>
        <v>0</v>
      </c>
      <c r="M76" s="34"/>
      <c r="N76" s="33" t="s">
        <v>25</v>
      </c>
    </row>
    <row r="77" spans="1:14" ht="33.75" customHeight="1" x14ac:dyDescent="0.25">
      <c r="A77" s="85"/>
      <c r="B77" s="32" t="s">
        <v>115</v>
      </c>
      <c r="C77" s="35" t="s">
        <v>61</v>
      </c>
      <c r="D77" s="35" t="s">
        <v>118</v>
      </c>
      <c r="E77" s="50" t="s">
        <v>27</v>
      </c>
      <c r="F77" s="67"/>
      <c r="G77" s="67">
        <v>1</v>
      </c>
      <c r="H77" s="67">
        <v>1</v>
      </c>
      <c r="I77" s="67">
        <v>1</v>
      </c>
      <c r="J77" s="52">
        <f t="shared" si="7"/>
        <v>3</v>
      </c>
      <c r="K77" s="53">
        <f>материалы!K70</f>
        <v>0</v>
      </c>
      <c r="L77" s="53">
        <f t="shared" si="8"/>
        <v>0</v>
      </c>
      <c r="M77" s="34"/>
      <c r="N77" s="33" t="s">
        <v>25</v>
      </c>
    </row>
    <row r="78" spans="1:14" ht="33.75" customHeight="1" x14ac:dyDescent="0.25">
      <c r="A78" s="85"/>
      <c r="B78" s="32" t="s">
        <v>115</v>
      </c>
      <c r="C78" s="35" t="s">
        <v>61</v>
      </c>
      <c r="D78" s="35" t="s">
        <v>119</v>
      </c>
      <c r="E78" s="50" t="s">
        <v>27</v>
      </c>
      <c r="F78" s="67">
        <v>1</v>
      </c>
      <c r="G78" s="67"/>
      <c r="H78" s="67"/>
      <c r="I78" s="67"/>
      <c r="J78" s="52">
        <f t="shared" si="7"/>
        <v>1</v>
      </c>
      <c r="K78" s="53">
        <f>материалы!K71</f>
        <v>0</v>
      </c>
      <c r="L78" s="53">
        <f t="shared" si="8"/>
        <v>0</v>
      </c>
      <c r="M78" s="34"/>
      <c r="N78" s="33" t="s">
        <v>25</v>
      </c>
    </row>
    <row r="79" spans="1:14" ht="33.75" customHeight="1" x14ac:dyDescent="0.25">
      <c r="A79" s="85"/>
      <c r="B79" s="32" t="s">
        <v>115</v>
      </c>
      <c r="C79" s="35" t="s">
        <v>61</v>
      </c>
      <c r="D79" s="35" t="s">
        <v>120</v>
      </c>
      <c r="E79" s="50" t="s">
        <v>27</v>
      </c>
      <c r="F79" s="67"/>
      <c r="G79" s="67">
        <v>1</v>
      </c>
      <c r="H79" s="67">
        <v>2</v>
      </c>
      <c r="I79" s="67">
        <v>1</v>
      </c>
      <c r="J79" s="52">
        <f t="shared" si="7"/>
        <v>4</v>
      </c>
      <c r="K79" s="53">
        <f>материалы!K72</f>
        <v>0</v>
      </c>
      <c r="L79" s="53">
        <f t="shared" si="8"/>
        <v>0</v>
      </c>
      <c r="M79" s="34"/>
      <c r="N79" s="33" t="s">
        <v>25</v>
      </c>
    </row>
    <row r="80" spans="1:14" x14ac:dyDescent="0.25">
      <c r="A80" s="85"/>
      <c r="B80" s="32" t="s">
        <v>121</v>
      </c>
      <c r="C80" s="35"/>
      <c r="D80" s="68" t="s">
        <v>122</v>
      </c>
      <c r="E80" s="50" t="s">
        <v>27</v>
      </c>
      <c r="F80" s="67">
        <v>1</v>
      </c>
      <c r="G80" s="50">
        <v>1</v>
      </c>
      <c r="H80" s="50">
        <v>1</v>
      </c>
      <c r="I80" s="50">
        <v>1</v>
      </c>
      <c r="J80" s="52">
        <f t="shared" si="7"/>
        <v>4</v>
      </c>
      <c r="K80" s="53">
        <f>материалы!K73</f>
        <v>0</v>
      </c>
      <c r="L80" s="53">
        <f t="shared" si="8"/>
        <v>0</v>
      </c>
      <c r="M80" s="34"/>
      <c r="N80" s="33" t="s">
        <v>25</v>
      </c>
    </row>
    <row r="81" spans="1:14" x14ac:dyDescent="0.25">
      <c r="A81" s="85"/>
      <c r="B81" s="32" t="s">
        <v>123</v>
      </c>
      <c r="C81" s="35" t="s">
        <v>61</v>
      </c>
      <c r="D81" s="35" t="s">
        <v>124</v>
      </c>
      <c r="E81" s="50" t="s">
        <v>27</v>
      </c>
      <c r="F81" s="67">
        <v>1</v>
      </c>
      <c r="G81" s="50">
        <v>1</v>
      </c>
      <c r="H81" s="50">
        <v>1</v>
      </c>
      <c r="I81" s="50">
        <v>1</v>
      </c>
      <c r="J81" s="52">
        <f t="shared" si="7"/>
        <v>4</v>
      </c>
      <c r="K81" s="53">
        <f>материалы!K74</f>
        <v>0</v>
      </c>
      <c r="L81" s="53">
        <f t="shared" si="8"/>
        <v>0</v>
      </c>
      <c r="M81" s="34"/>
      <c r="N81" s="33" t="s">
        <v>25</v>
      </c>
    </row>
    <row r="82" spans="1:14" x14ac:dyDescent="0.25">
      <c r="A82" s="85"/>
      <c r="B82" s="32" t="s">
        <v>163</v>
      </c>
      <c r="C82" s="35" t="s">
        <v>61</v>
      </c>
      <c r="D82" s="35" t="s">
        <v>34</v>
      </c>
      <c r="E82" s="50" t="s">
        <v>27</v>
      </c>
      <c r="F82" s="67">
        <v>1</v>
      </c>
      <c r="G82" s="50">
        <v>1</v>
      </c>
      <c r="H82" s="50">
        <v>1</v>
      </c>
      <c r="I82" s="50">
        <v>1</v>
      </c>
      <c r="J82" s="52">
        <f t="shared" si="7"/>
        <v>4</v>
      </c>
      <c r="K82" s="53">
        <f>материалы!K75</f>
        <v>0</v>
      </c>
      <c r="L82" s="53">
        <f t="shared" si="8"/>
        <v>0</v>
      </c>
      <c r="M82" s="34"/>
      <c r="N82" s="33" t="s">
        <v>25</v>
      </c>
    </row>
    <row r="83" spans="1:14" s="1" customFormat="1" x14ac:dyDescent="0.25">
      <c r="A83" s="27"/>
      <c r="B83" s="32" t="s">
        <v>125</v>
      </c>
      <c r="C83" s="35" t="s">
        <v>61</v>
      </c>
      <c r="D83" s="35" t="s">
        <v>126</v>
      </c>
      <c r="E83" s="50" t="s">
        <v>27</v>
      </c>
      <c r="F83" s="67"/>
      <c r="G83" s="50"/>
      <c r="H83" s="50">
        <v>1</v>
      </c>
      <c r="I83" s="50"/>
      <c r="J83" s="52">
        <f t="shared" si="7"/>
        <v>1</v>
      </c>
      <c r="K83" s="53">
        <f>материалы!K76</f>
        <v>0</v>
      </c>
      <c r="L83" s="53">
        <f t="shared" si="8"/>
        <v>0</v>
      </c>
      <c r="M83" s="30"/>
      <c r="N83" s="31" t="s">
        <v>25</v>
      </c>
    </row>
    <row r="84" spans="1:14" s="1" customFormat="1" ht="31.5" x14ac:dyDescent="0.25">
      <c r="A84" s="27"/>
      <c r="B84" s="32" t="s">
        <v>127</v>
      </c>
      <c r="C84" s="35" t="s">
        <v>61</v>
      </c>
      <c r="D84" s="35" t="s">
        <v>128</v>
      </c>
      <c r="E84" s="50" t="s">
        <v>27</v>
      </c>
      <c r="F84" s="67">
        <v>8</v>
      </c>
      <c r="G84" s="50">
        <v>1</v>
      </c>
      <c r="H84" s="50">
        <v>7</v>
      </c>
      <c r="I84" s="50">
        <v>3</v>
      </c>
      <c r="J84" s="52">
        <f t="shared" si="7"/>
        <v>19</v>
      </c>
      <c r="K84" s="53">
        <f>материалы!K77</f>
        <v>0</v>
      </c>
      <c r="L84" s="53">
        <f t="shared" si="8"/>
        <v>0</v>
      </c>
      <c r="M84" s="30"/>
      <c r="N84" s="31" t="s">
        <v>25</v>
      </c>
    </row>
    <row r="85" spans="1:14" ht="31.5" x14ac:dyDescent="0.25">
      <c r="A85" s="85"/>
      <c r="B85" s="32" t="s">
        <v>127</v>
      </c>
      <c r="C85" s="35" t="s">
        <v>61</v>
      </c>
      <c r="D85" s="35" t="s">
        <v>35</v>
      </c>
      <c r="E85" s="50" t="s">
        <v>27</v>
      </c>
      <c r="F85" s="67">
        <v>160</v>
      </c>
      <c r="G85" s="50">
        <v>141</v>
      </c>
      <c r="H85" s="50">
        <v>238</v>
      </c>
      <c r="I85" s="50">
        <v>135</v>
      </c>
      <c r="J85" s="52">
        <f t="shared" si="7"/>
        <v>674</v>
      </c>
      <c r="K85" s="53">
        <f>материалы!K78</f>
        <v>0</v>
      </c>
      <c r="L85" s="53">
        <f t="shared" si="8"/>
        <v>0</v>
      </c>
      <c r="M85" s="34"/>
      <c r="N85" s="33" t="s">
        <v>25</v>
      </c>
    </row>
    <row r="86" spans="1:14" x14ac:dyDescent="0.25">
      <c r="A86" s="85"/>
      <c r="B86" s="32" t="s">
        <v>129</v>
      </c>
      <c r="C86" s="35" t="s">
        <v>61</v>
      </c>
      <c r="D86" s="35" t="s">
        <v>130</v>
      </c>
      <c r="E86" s="50" t="s">
        <v>27</v>
      </c>
      <c r="F86" s="67">
        <v>1</v>
      </c>
      <c r="G86" s="67">
        <v>1</v>
      </c>
      <c r="H86" s="67"/>
      <c r="I86" s="67">
        <v>1</v>
      </c>
      <c r="J86" s="52">
        <f t="shared" si="7"/>
        <v>3</v>
      </c>
      <c r="K86" s="53">
        <f>материалы!K79</f>
        <v>0</v>
      </c>
      <c r="L86" s="53">
        <f t="shared" si="8"/>
        <v>0</v>
      </c>
      <c r="M86" s="34"/>
      <c r="N86" s="33" t="s">
        <v>25</v>
      </c>
    </row>
    <row r="87" spans="1:14" x14ac:dyDescent="0.25">
      <c r="A87" s="85"/>
      <c r="B87" s="32" t="s">
        <v>129</v>
      </c>
      <c r="C87" s="35" t="s">
        <v>61</v>
      </c>
      <c r="D87" s="35" t="s">
        <v>164</v>
      </c>
      <c r="E87" s="50" t="s">
        <v>27</v>
      </c>
      <c r="F87" s="67"/>
      <c r="G87" s="50"/>
      <c r="H87" s="50">
        <v>1</v>
      </c>
      <c r="I87" s="50"/>
      <c r="J87" s="52">
        <f t="shared" si="7"/>
        <v>1</v>
      </c>
      <c r="K87" s="53">
        <f>материалы!K80</f>
        <v>0</v>
      </c>
      <c r="L87" s="53">
        <f t="shared" si="8"/>
        <v>0</v>
      </c>
      <c r="M87" s="34"/>
      <c r="N87" s="33" t="s">
        <v>25</v>
      </c>
    </row>
    <row r="88" spans="1:14" x14ac:dyDescent="0.25">
      <c r="A88" s="85"/>
      <c r="B88" s="32" t="s">
        <v>131</v>
      </c>
      <c r="C88" s="35" t="s">
        <v>61</v>
      </c>
      <c r="D88" s="35" t="s">
        <v>132</v>
      </c>
      <c r="E88" s="50" t="s">
        <v>27</v>
      </c>
      <c r="F88" s="67">
        <v>12</v>
      </c>
      <c r="G88" s="50">
        <v>12</v>
      </c>
      <c r="H88" s="50">
        <v>16</v>
      </c>
      <c r="I88" s="50">
        <v>11</v>
      </c>
      <c r="J88" s="52">
        <f t="shared" si="7"/>
        <v>51</v>
      </c>
      <c r="K88" s="53">
        <f>материалы!K81</f>
        <v>0</v>
      </c>
      <c r="L88" s="53">
        <f t="shared" si="8"/>
        <v>0</v>
      </c>
      <c r="M88" s="34"/>
      <c r="N88" s="33" t="s">
        <v>25</v>
      </c>
    </row>
    <row r="89" spans="1:14" x14ac:dyDescent="0.25">
      <c r="A89" s="85"/>
      <c r="B89" s="32" t="s">
        <v>133</v>
      </c>
      <c r="C89" s="35" t="s">
        <v>61</v>
      </c>
      <c r="D89" s="35" t="s">
        <v>134</v>
      </c>
      <c r="E89" s="50" t="s">
        <v>27</v>
      </c>
      <c r="F89" s="67">
        <v>54</v>
      </c>
      <c r="G89" s="50">
        <v>43</v>
      </c>
      <c r="H89" s="50">
        <v>79</v>
      </c>
      <c r="I89" s="50">
        <v>43</v>
      </c>
      <c r="J89" s="52">
        <f t="shared" si="7"/>
        <v>219</v>
      </c>
      <c r="K89" s="53">
        <f>материалы!K82</f>
        <v>0</v>
      </c>
      <c r="L89" s="53">
        <f t="shared" si="8"/>
        <v>0</v>
      </c>
      <c r="M89" s="34"/>
      <c r="N89" s="33" t="s">
        <v>25</v>
      </c>
    </row>
    <row r="90" spans="1:14" x14ac:dyDescent="0.25">
      <c r="A90" s="85"/>
      <c r="B90" s="32" t="s">
        <v>135</v>
      </c>
      <c r="C90" s="35" t="s">
        <v>61</v>
      </c>
      <c r="D90" s="35" t="s">
        <v>134</v>
      </c>
      <c r="E90" s="50" t="s">
        <v>27</v>
      </c>
      <c r="F90" s="67">
        <v>23</v>
      </c>
      <c r="G90" s="67">
        <v>19</v>
      </c>
      <c r="H90" s="67">
        <v>24</v>
      </c>
      <c r="I90" s="67">
        <v>18</v>
      </c>
      <c r="J90" s="52">
        <f t="shared" si="7"/>
        <v>84</v>
      </c>
      <c r="K90" s="53">
        <f>материалы!K83</f>
        <v>0</v>
      </c>
      <c r="L90" s="53">
        <f t="shared" si="8"/>
        <v>0</v>
      </c>
      <c r="M90" s="34"/>
      <c r="N90" s="33" t="s">
        <v>25</v>
      </c>
    </row>
    <row r="91" spans="1:14" ht="31.5" x14ac:dyDescent="0.25">
      <c r="A91" s="85"/>
      <c r="B91" s="32" t="s">
        <v>54</v>
      </c>
      <c r="C91" s="35" t="s">
        <v>61</v>
      </c>
      <c r="D91" s="35" t="s">
        <v>136</v>
      </c>
      <c r="E91" s="50" t="s">
        <v>27</v>
      </c>
      <c r="F91" s="67">
        <v>3</v>
      </c>
      <c r="G91" s="50">
        <v>3</v>
      </c>
      <c r="H91" s="50">
        <v>5</v>
      </c>
      <c r="I91" s="50">
        <v>3</v>
      </c>
      <c r="J91" s="52">
        <f t="shared" si="7"/>
        <v>14</v>
      </c>
      <c r="K91" s="53">
        <f>материалы!K84</f>
        <v>0</v>
      </c>
      <c r="L91" s="53">
        <f t="shared" si="8"/>
        <v>0</v>
      </c>
      <c r="M91" s="34"/>
      <c r="N91" s="33" t="s">
        <v>25</v>
      </c>
    </row>
    <row r="92" spans="1:14" ht="31.5" x14ac:dyDescent="0.25">
      <c r="A92" s="85"/>
      <c r="B92" s="32" t="s">
        <v>137</v>
      </c>
      <c r="C92" s="35"/>
      <c r="D92" s="35"/>
      <c r="E92" s="50" t="s">
        <v>27</v>
      </c>
      <c r="F92" s="67">
        <v>1</v>
      </c>
      <c r="G92" s="50">
        <v>1</v>
      </c>
      <c r="H92" s="50">
        <v>1</v>
      </c>
      <c r="I92" s="50">
        <v>1</v>
      </c>
      <c r="J92" s="52">
        <f t="shared" si="7"/>
        <v>4</v>
      </c>
      <c r="K92" s="53">
        <f>материалы!K85</f>
        <v>0</v>
      </c>
      <c r="L92" s="53">
        <f t="shared" si="8"/>
        <v>0</v>
      </c>
      <c r="M92" s="34"/>
      <c r="N92" s="33"/>
    </row>
    <row r="93" spans="1:14" x14ac:dyDescent="0.25">
      <c r="A93" s="85"/>
      <c r="B93" s="32" t="s">
        <v>138</v>
      </c>
      <c r="C93" s="35" t="s">
        <v>61</v>
      </c>
      <c r="D93" s="35" t="s">
        <v>139</v>
      </c>
      <c r="E93" s="50" t="s">
        <v>27</v>
      </c>
      <c r="F93" s="67">
        <v>7</v>
      </c>
      <c r="G93" s="50">
        <v>6</v>
      </c>
      <c r="H93" s="50">
        <v>7</v>
      </c>
      <c r="I93" s="50">
        <v>6</v>
      </c>
      <c r="J93" s="52">
        <f t="shared" si="7"/>
        <v>26</v>
      </c>
      <c r="K93" s="53">
        <f>материалы!K86</f>
        <v>0</v>
      </c>
      <c r="L93" s="53">
        <f t="shared" si="8"/>
        <v>0</v>
      </c>
      <c r="M93" s="34"/>
      <c r="N93" s="33" t="s">
        <v>25</v>
      </c>
    </row>
    <row r="94" spans="1:14" x14ac:dyDescent="0.25">
      <c r="A94" s="85"/>
      <c r="B94" s="32" t="s">
        <v>140</v>
      </c>
      <c r="C94" s="35" t="s">
        <v>61</v>
      </c>
      <c r="D94" s="35" t="s">
        <v>141</v>
      </c>
      <c r="E94" s="50" t="s">
        <v>27</v>
      </c>
      <c r="F94" s="67">
        <v>5</v>
      </c>
      <c r="G94" s="50">
        <v>4</v>
      </c>
      <c r="H94" s="50">
        <v>6</v>
      </c>
      <c r="I94" s="50">
        <v>4</v>
      </c>
      <c r="J94" s="52">
        <f t="shared" si="7"/>
        <v>19</v>
      </c>
      <c r="K94" s="53">
        <f>материалы!K87</f>
        <v>0</v>
      </c>
      <c r="L94" s="53">
        <f t="shared" si="8"/>
        <v>0</v>
      </c>
      <c r="M94" s="34"/>
      <c r="N94" s="33" t="s">
        <v>25</v>
      </c>
    </row>
    <row r="95" spans="1:14" x14ac:dyDescent="0.25">
      <c r="A95" s="85"/>
      <c r="B95" s="32" t="s">
        <v>165</v>
      </c>
      <c r="C95" s="35" t="s">
        <v>61</v>
      </c>
      <c r="D95" s="35" t="s">
        <v>166</v>
      </c>
      <c r="E95" s="50" t="s">
        <v>27</v>
      </c>
      <c r="F95" s="67">
        <v>46</v>
      </c>
      <c r="G95" s="50">
        <v>38</v>
      </c>
      <c r="H95" s="50">
        <v>47</v>
      </c>
      <c r="I95" s="50">
        <v>19</v>
      </c>
      <c r="J95" s="52">
        <f t="shared" si="7"/>
        <v>150</v>
      </c>
      <c r="K95" s="53">
        <f>материалы!K88</f>
        <v>0</v>
      </c>
      <c r="L95" s="53">
        <f t="shared" si="8"/>
        <v>0</v>
      </c>
      <c r="M95" s="34"/>
      <c r="N95" s="33" t="s">
        <v>25</v>
      </c>
    </row>
    <row r="96" spans="1:14" x14ac:dyDescent="0.25">
      <c r="A96" s="85"/>
      <c r="B96" s="32" t="s">
        <v>167</v>
      </c>
      <c r="C96" s="35" t="s">
        <v>61</v>
      </c>
      <c r="D96" s="56" t="s">
        <v>166</v>
      </c>
      <c r="E96" s="50" t="s">
        <v>27</v>
      </c>
      <c r="F96" s="67">
        <v>50</v>
      </c>
      <c r="G96" s="50">
        <v>41</v>
      </c>
      <c r="H96" s="50">
        <v>52</v>
      </c>
      <c r="I96" s="50">
        <v>22</v>
      </c>
      <c r="J96" s="52">
        <f t="shared" si="7"/>
        <v>165</v>
      </c>
      <c r="K96" s="53">
        <f>материалы!K89</f>
        <v>0</v>
      </c>
      <c r="L96" s="53">
        <f t="shared" si="8"/>
        <v>0</v>
      </c>
      <c r="M96" s="34"/>
      <c r="N96" s="33" t="s">
        <v>25</v>
      </c>
    </row>
    <row r="97" spans="1:14" x14ac:dyDescent="0.25">
      <c r="A97" s="85"/>
      <c r="B97" s="32" t="s">
        <v>142</v>
      </c>
      <c r="C97" s="35" t="s">
        <v>143</v>
      </c>
      <c r="D97" s="35" t="s">
        <v>144</v>
      </c>
      <c r="E97" s="50" t="s">
        <v>27</v>
      </c>
      <c r="F97" s="67">
        <v>1</v>
      </c>
      <c r="G97" s="67">
        <v>1</v>
      </c>
      <c r="H97" s="67">
        <v>1</v>
      </c>
      <c r="I97" s="67">
        <v>3</v>
      </c>
      <c r="J97" s="52">
        <f t="shared" si="7"/>
        <v>6</v>
      </c>
      <c r="K97" s="53">
        <f>материалы!K90</f>
        <v>0</v>
      </c>
      <c r="L97" s="53">
        <f t="shared" si="8"/>
        <v>0</v>
      </c>
      <c r="M97" s="34"/>
      <c r="N97" s="33" t="s">
        <v>25</v>
      </c>
    </row>
    <row r="98" spans="1:14" ht="31.5" x14ac:dyDescent="0.25">
      <c r="A98" s="85"/>
      <c r="B98" s="32" t="s">
        <v>145</v>
      </c>
      <c r="C98" s="35" t="s">
        <v>61</v>
      </c>
      <c r="D98" s="35" t="s">
        <v>146</v>
      </c>
      <c r="E98" s="50" t="s">
        <v>27</v>
      </c>
      <c r="F98" s="67">
        <v>6</v>
      </c>
      <c r="G98" s="67">
        <v>5</v>
      </c>
      <c r="H98" s="67">
        <v>10</v>
      </c>
      <c r="I98" s="67">
        <v>6</v>
      </c>
      <c r="J98" s="52">
        <f t="shared" si="7"/>
        <v>27</v>
      </c>
      <c r="K98" s="53">
        <f>материалы!K91</f>
        <v>0</v>
      </c>
      <c r="L98" s="53">
        <f t="shared" si="8"/>
        <v>0</v>
      </c>
      <c r="M98" s="34"/>
      <c r="N98" s="33" t="s">
        <v>25</v>
      </c>
    </row>
    <row r="99" spans="1:14" x14ac:dyDescent="0.25">
      <c r="A99" s="85"/>
      <c r="B99" s="32" t="s">
        <v>63</v>
      </c>
      <c r="C99" s="35" t="s">
        <v>61</v>
      </c>
      <c r="D99" s="35" t="s">
        <v>71</v>
      </c>
      <c r="E99" s="50" t="s">
        <v>27</v>
      </c>
      <c r="F99" s="67">
        <v>1</v>
      </c>
      <c r="G99" s="50"/>
      <c r="H99" s="50"/>
      <c r="I99" s="50"/>
      <c r="J99" s="52">
        <f t="shared" si="7"/>
        <v>1</v>
      </c>
      <c r="K99" s="53">
        <f>материалы!K92</f>
        <v>0</v>
      </c>
      <c r="L99" s="53">
        <f t="shared" si="8"/>
        <v>0</v>
      </c>
      <c r="M99" s="84" t="s">
        <v>168</v>
      </c>
      <c r="N99" s="33" t="s">
        <v>25</v>
      </c>
    </row>
    <row r="100" spans="1:14" x14ac:dyDescent="0.25">
      <c r="A100" s="85"/>
      <c r="B100" s="32" t="s">
        <v>63</v>
      </c>
      <c r="C100" s="35" t="s">
        <v>61</v>
      </c>
      <c r="D100" s="35" t="s">
        <v>71</v>
      </c>
      <c r="E100" s="50" t="s">
        <v>27</v>
      </c>
      <c r="F100" s="67"/>
      <c r="G100" s="67">
        <v>1</v>
      </c>
      <c r="H100" s="67"/>
      <c r="I100" s="67"/>
      <c r="J100" s="52">
        <f t="shared" si="7"/>
        <v>1</v>
      </c>
      <c r="K100" s="53">
        <f>материалы!K93</f>
        <v>0</v>
      </c>
      <c r="L100" s="53">
        <f t="shared" si="8"/>
        <v>0</v>
      </c>
      <c r="M100" s="84" t="s">
        <v>169</v>
      </c>
      <c r="N100" s="33" t="s">
        <v>25</v>
      </c>
    </row>
    <row r="101" spans="1:14" x14ac:dyDescent="0.25">
      <c r="A101" s="85"/>
      <c r="B101" s="32" t="s">
        <v>63</v>
      </c>
      <c r="C101" s="35" t="s">
        <v>61</v>
      </c>
      <c r="D101" s="35" t="s">
        <v>71</v>
      </c>
      <c r="E101" s="50" t="s">
        <v>27</v>
      </c>
      <c r="F101" s="67"/>
      <c r="G101" s="67"/>
      <c r="H101" s="67"/>
      <c r="I101" s="67">
        <v>1</v>
      </c>
      <c r="J101" s="52">
        <f t="shared" si="7"/>
        <v>1</v>
      </c>
      <c r="K101" s="53">
        <f>материалы!K94</f>
        <v>0</v>
      </c>
      <c r="L101" s="53">
        <f t="shared" si="8"/>
        <v>0</v>
      </c>
      <c r="M101" s="84" t="s">
        <v>170</v>
      </c>
      <c r="N101" s="33" t="s">
        <v>25</v>
      </c>
    </row>
    <row r="102" spans="1:14" x14ac:dyDescent="0.25">
      <c r="A102" s="85"/>
      <c r="B102" s="32" t="s">
        <v>63</v>
      </c>
      <c r="C102" s="35" t="s">
        <v>61</v>
      </c>
      <c r="D102" s="35" t="s">
        <v>71</v>
      </c>
      <c r="E102" s="50" t="s">
        <v>27</v>
      </c>
      <c r="F102" s="67"/>
      <c r="G102" s="67"/>
      <c r="H102" s="67">
        <v>1</v>
      </c>
      <c r="I102" s="67"/>
      <c r="J102" s="52">
        <f t="shared" si="7"/>
        <v>1</v>
      </c>
      <c r="K102" s="53">
        <f>материалы!K95</f>
        <v>0</v>
      </c>
      <c r="L102" s="53">
        <f t="shared" si="8"/>
        <v>0</v>
      </c>
      <c r="M102" s="84" t="s">
        <v>169</v>
      </c>
      <c r="N102" s="33" t="s">
        <v>25</v>
      </c>
    </row>
    <row r="103" spans="1:14" x14ac:dyDescent="0.25">
      <c r="A103" s="85"/>
      <c r="B103" s="32" t="s">
        <v>63</v>
      </c>
      <c r="C103" s="35" t="s">
        <v>61</v>
      </c>
      <c r="D103" s="35" t="s">
        <v>64</v>
      </c>
      <c r="E103" s="50" t="s">
        <v>27</v>
      </c>
      <c r="F103" s="67">
        <v>2</v>
      </c>
      <c r="G103" s="67"/>
      <c r="H103" s="67"/>
      <c r="I103" s="67"/>
      <c r="J103" s="52">
        <f t="shared" si="7"/>
        <v>2</v>
      </c>
      <c r="K103" s="53">
        <f>материалы!K96</f>
        <v>0</v>
      </c>
      <c r="L103" s="53">
        <f t="shared" si="8"/>
        <v>0</v>
      </c>
      <c r="M103" s="84" t="s">
        <v>65</v>
      </c>
      <c r="N103" s="33" t="s">
        <v>25</v>
      </c>
    </row>
    <row r="104" spans="1:14" x14ac:dyDescent="0.25">
      <c r="A104" s="85"/>
      <c r="B104" s="32" t="s">
        <v>63</v>
      </c>
      <c r="C104" s="35" t="s">
        <v>61</v>
      </c>
      <c r="D104" s="35" t="s">
        <v>64</v>
      </c>
      <c r="E104" s="50" t="s">
        <v>27</v>
      </c>
      <c r="F104" s="67"/>
      <c r="G104" s="50"/>
      <c r="H104" s="50">
        <v>2</v>
      </c>
      <c r="I104" s="50"/>
      <c r="J104" s="52">
        <f t="shared" si="7"/>
        <v>2</v>
      </c>
      <c r="K104" s="53">
        <f>материалы!K97</f>
        <v>0</v>
      </c>
      <c r="L104" s="53">
        <f t="shared" si="8"/>
        <v>0</v>
      </c>
      <c r="M104" s="84" t="s">
        <v>171</v>
      </c>
      <c r="N104" s="33" t="s">
        <v>25</v>
      </c>
    </row>
    <row r="105" spans="1:14" x14ac:dyDescent="0.25">
      <c r="A105" s="85"/>
      <c r="B105" s="32" t="s">
        <v>63</v>
      </c>
      <c r="C105" s="35" t="s">
        <v>61</v>
      </c>
      <c r="D105" s="35" t="s">
        <v>66</v>
      </c>
      <c r="E105" s="50" t="s">
        <v>27</v>
      </c>
      <c r="F105" s="67">
        <v>2</v>
      </c>
      <c r="G105" s="67"/>
      <c r="H105" s="67"/>
      <c r="I105" s="67"/>
      <c r="J105" s="52">
        <f t="shared" si="7"/>
        <v>2</v>
      </c>
      <c r="K105" s="53">
        <f>материалы!K98</f>
        <v>0</v>
      </c>
      <c r="L105" s="53">
        <f t="shared" si="8"/>
        <v>0</v>
      </c>
      <c r="M105" s="84" t="s">
        <v>67</v>
      </c>
      <c r="N105" s="33" t="s">
        <v>25</v>
      </c>
    </row>
    <row r="106" spans="1:14" ht="31.5" x14ac:dyDescent="0.25">
      <c r="A106" s="85"/>
      <c r="B106" s="32" t="s">
        <v>63</v>
      </c>
      <c r="C106" s="35" t="s">
        <v>61</v>
      </c>
      <c r="D106" s="35" t="s">
        <v>66</v>
      </c>
      <c r="E106" s="50" t="s">
        <v>27</v>
      </c>
      <c r="F106" s="67"/>
      <c r="G106" s="67">
        <v>4</v>
      </c>
      <c r="H106" s="67"/>
      <c r="I106" s="67"/>
      <c r="J106" s="52">
        <f t="shared" si="7"/>
        <v>4</v>
      </c>
      <c r="K106" s="53">
        <f>материалы!K99</f>
        <v>0</v>
      </c>
      <c r="L106" s="53">
        <f t="shared" si="8"/>
        <v>0</v>
      </c>
      <c r="M106" s="84" t="s">
        <v>172</v>
      </c>
      <c r="N106" s="33" t="s">
        <v>25</v>
      </c>
    </row>
    <row r="107" spans="1:14" ht="31.5" x14ac:dyDescent="0.25">
      <c r="A107" s="85"/>
      <c r="B107" s="32" t="s">
        <v>63</v>
      </c>
      <c r="C107" s="35" t="s">
        <v>61</v>
      </c>
      <c r="D107" s="35" t="s">
        <v>66</v>
      </c>
      <c r="E107" s="50" t="s">
        <v>27</v>
      </c>
      <c r="F107" s="67"/>
      <c r="G107" s="67"/>
      <c r="H107" s="67">
        <v>3</v>
      </c>
      <c r="I107" s="67"/>
      <c r="J107" s="52">
        <f t="shared" si="7"/>
        <v>3</v>
      </c>
      <c r="K107" s="53">
        <f>материалы!K100</f>
        <v>0</v>
      </c>
      <c r="L107" s="53">
        <f t="shared" si="8"/>
        <v>0</v>
      </c>
      <c r="M107" s="84" t="s">
        <v>173</v>
      </c>
      <c r="N107" s="33" t="s">
        <v>25</v>
      </c>
    </row>
    <row r="108" spans="1:14" ht="31.5" x14ac:dyDescent="0.25">
      <c r="A108" s="85"/>
      <c r="B108" s="32" t="s">
        <v>63</v>
      </c>
      <c r="C108" s="35" t="s">
        <v>61</v>
      </c>
      <c r="D108" s="35" t="s">
        <v>66</v>
      </c>
      <c r="E108" s="50" t="s">
        <v>27</v>
      </c>
      <c r="F108" s="67"/>
      <c r="G108" s="67"/>
      <c r="H108" s="67"/>
      <c r="I108" s="67">
        <v>3</v>
      </c>
      <c r="J108" s="52">
        <f t="shared" si="7"/>
        <v>3</v>
      </c>
      <c r="K108" s="53">
        <f>материалы!K101</f>
        <v>0</v>
      </c>
      <c r="L108" s="53">
        <f t="shared" si="8"/>
        <v>0</v>
      </c>
      <c r="M108" s="84" t="s">
        <v>174</v>
      </c>
      <c r="N108" s="33" t="s">
        <v>25</v>
      </c>
    </row>
    <row r="109" spans="1:14" x14ac:dyDescent="0.25">
      <c r="A109" s="85"/>
      <c r="B109" s="32" t="s">
        <v>63</v>
      </c>
      <c r="C109" s="35" t="s">
        <v>61</v>
      </c>
      <c r="D109" s="35" t="s">
        <v>68</v>
      </c>
      <c r="E109" s="50" t="s">
        <v>27</v>
      </c>
      <c r="F109" s="67">
        <v>1</v>
      </c>
      <c r="G109" s="67"/>
      <c r="H109" s="67"/>
      <c r="I109" s="67"/>
      <c r="J109" s="52">
        <f t="shared" si="7"/>
        <v>1</v>
      </c>
      <c r="K109" s="53">
        <f>материалы!K102</f>
        <v>0</v>
      </c>
      <c r="L109" s="53">
        <f t="shared" si="8"/>
        <v>0</v>
      </c>
      <c r="M109" s="84" t="s">
        <v>69</v>
      </c>
      <c r="N109" s="33" t="s">
        <v>25</v>
      </c>
    </row>
    <row r="110" spans="1:14" x14ac:dyDescent="0.25">
      <c r="A110" s="85"/>
      <c r="B110" s="32" t="s">
        <v>63</v>
      </c>
      <c r="C110" s="35" t="s">
        <v>61</v>
      </c>
      <c r="D110" s="35" t="s">
        <v>68</v>
      </c>
      <c r="E110" s="50" t="s">
        <v>27</v>
      </c>
      <c r="F110" s="67"/>
      <c r="G110" s="67">
        <v>1</v>
      </c>
      <c r="H110" s="67"/>
      <c r="I110" s="67"/>
      <c r="J110" s="52">
        <f t="shared" si="7"/>
        <v>1</v>
      </c>
      <c r="K110" s="53">
        <f>материалы!K103</f>
        <v>0</v>
      </c>
      <c r="L110" s="53">
        <f t="shared" si="8"/>
        <v>0</v>
      </c>
      <c r="M110" s="84" t="s">
        <v>70</v>
      </c>
      <c r="N110" s="33" t="s">
        <v>25</v>
      </c>
    </row>
    <row r="111" spans="1:14" x14ac:dyDescent="0.25">
      <c r="A111" s="85"/>
      <c r="B111" s="32" t="s">
        <v>63</v>
      </c>
      <c r="C111" s="35" t="s">
        <v>61</v>
      </c>
      <c r="D111" s="35" t="s">
        <v>68</v>
      </c>
      <c r="E111" s="50" t="s">
        <v>27</v>
      </c>
      <c r="F111" s="67"/>
      <c r="G111" s="67"/>
      <c r="H111" s="67">
        <v>2</v>
      </c>
      <c r="I111" s="67"/>
      <c r="J111" s="52">
        <f t="shared" si="7"/>
        <v>2</v>
      </c>
      <c r="K111" s="53">
        <f>материалы!K104</f>
        <v>0</v>
      </c>
      <c r="L111" s="53">
        <f t="shared" si="8"/>
        <v>0</v>
      </c>
      <c r="M111" s="84" t="s">
        <v>175</v>
      </c>
      <c r="N111" s="33" t="s">
        <v>25</v>
      </c>
    </row>
    <row r="112" spans="1:14" x14ac:dyDescent="0.25">
      <c r="A112" s="85"/>
      <c r="B112" s="32" t="s">
        <v>63</v>
      </c>
      <c r="C112" s="35" t="s">
        <v>61</v>
      </c>
      <c r="D112" s="35" t="s">
        <v>68</v>
      </c>
      <c r="E112" s="50" t="s">
        <v>27</v>
      </c>
      <c r="F112" s="67"/>
      <c r="G112" s="67"/>
      <c r="H112" s="67"/>
      <c r="I112" s="67">
        <v>2</v>
      </c>
      <c r="J112" s="52">
        <f t="shared" si="7"/>
        <v>2</v>
      </c>
      <c r="K112" s="53">
        <f>материалы!K105</f>
        <v>0</v>
      </c>
      <c r="L112" s="53">
        <f t="shared" si="8"/>
        <v>0</v>
      </c>
      <c r="M112" s="84" t="s">
        <v>176</v>
      </c>
      <c r="N112" s="33"/>
    </row>
    <row r="113" spans="1:14" x14ac:dyDescent="0.25">
      <c r="A113" s="85"/>
      <c r="B113" s="32" t="s">
        <v>177</v>
      </c>
      <c r="C113" s="35" t="s">
        <v>61</v>
      </c>
      <c r="D113" s="35" t="s">
        <v>62</v>
      </c>
      <c r="E113" s="50" t="s">
        <v>27</v>
      </c>
      <c r="F113" s="67"/>
      <c r="G113" s="67"/>
      <c r="H113" s="67"/>
      <c r="I113" s="67">
        <v>2</v>
      </c>
      <c r="J113" s="52">
        <f t="shared" si="7"/>
        <v>2</v>
      </c>
      <c r="K113" s="53">
        <f>материалы!K106</f>
        <v>0</v>
      </c>
      <c r="L113" s="53">
        <f t="shared" si="8"/>
        <v>0</v>
      </c>
      <c r="M113" s="84"/>
      <c r="N113" s="33" t="s">
        <v>25</v>
      </c>
    </row>
    <row r="114" spans="1:14" s="36" customFormat="1" x14ac:dyDescent="0.25">
      <c r="A114" s="13" t="s">
        <v>38</v>
      </c>
      <c r="B114" s="14" t="s">
        <v>39</v>
      </c>
      <c r="C114" s="15"/>
      <c r="D114" s="15"/>
      <c r="E114" s="15"/>
      <c r="F114" s="15"/>
      <c r="G114" s="15"/>
      <c r="H114" s="15"/>
      <c r="I114" s="15"/>
      <c r="J114" s="16"/>
      <c r="K114" s="16"/>
      <c r="L114" s="16"/>
      <c r="M114" s="16"/>
      <c r="N114" s="16"/>
    </row>
    <row r="115" spans="1:14" s="36" customFormat="1" x14ac:dyDescent="0.25">
      <c r="A115" s="54" t="s">
        <v>40</v>
      </c>
      <c r="B115" s="37" t="s">
        <v>39</v>
      </c>
      <c r="C115" s="17"/>
      <c r="D115" s="17"/>
      <c r="E115" s="17"/>
      <c r="F115" s="17"/>
      <c r="G115" s="17"/>
      <c r="H115" s="17"/>
      <c r="I115" s="17"/>
      <c r="J115" s="18"/>
      <c r="K115" s="18"/>
      <c r="L115" s="18">
        <f>L116+L118</f>
        <v>0</v>
      </c>
      <c r="M115" s="18"/>
      <c r="N115" s="18"/>
    </row>
    <row r="116" spans="1:14" s="70" customFormat="1" x14ac:dyDescent="0.25">
      <c r="A116" s="69"/>
      <c r="B116" s="10" t="s">
        <v>20</v>
      </c>
      <c r="C116" s="19"/>
      <c r="D116" s="19"/>
      <c r="E116" s="19"/>
      <c r="F116" s="19"/>
      <c r="G116" s="19"/>
      <c r="H116" s="19"/>
      <c r="I116" s="19"/>
      <c r="J116" s="12"/>
      <c r="K116" s="12"/>
      <c r="L116" s="12">
        <f>SUM(L117:L117)</f>
        <v>0</v>
      </c>
      <c r="M116" s="12"/>
      <c r="N116" s="12"/>
    </row>
    <row r="117" spans="1:14" s="70" customFormat="1" x14ac:dyDescent="0.25">
      <c r="A117" s="69"/>
      <c r="B117" s="20" t="s">
        <v>183</v>
      </c>
      <c r="C117" s="21"/>
      <c r="D117" s="21"/>
      <c r="E117" s="21" t="s">
        <v>31</v>
      </c>
      <c r="F117" s="21">
        <v>1</v>
      </c>
      <c r="G117" s="21">
        <v>1</v>
      </c>
      <c r="H117" s="21">
        <v>1</v>
      </c>
      <c r="I117" s="21">
        <v>1</v>
      </c>
      <c r="J117" s="12">
        <f>SUM(F117:I117)</f>
        <v>4</v>
      </c>
      <c r="K117" s="23">
        <f>работа!K26</f>
        <v>0</v>
      </c>
      <c r="L117" s="47">
        <f>K117*J117</f>
        <v>0</v>
      </c>
      <c r="M117" s="23"/>
      <c r="N117" s="12"/>
    </row>
    <row r="118" spans="1:14" s="70" customFormat="1" x14ac:dyDescent="0.25">
      <c r="A118" s="71"/>
      <c r="B118" s="24" t="s">
        <v>24</v>
      </c>
      <c r="C118" s="25"/>
      <c r="D118" s="25"/>
      <c r="E118" s="25"/>
      <c r="F118" s="25"/>
      <c r="G118" s="25"/>
      <c r="H118" s="25"/>
      <c r="I118" s="25"/>
      <c r="J118" s="26"/>
      <c r="K118" s="26"/>
      <c r="L118" s="26">
        <f>SUM(L119:L119)</f>
        <v>0</v>
      </c>
      <c r="M118" s="26"/>
      <c r="N118" s="26"/>
    </row>
    <row r="119" spans="1:14" s="70" customFormat="1" x14ac:dyDescent="0.25">
      <c r="A119" s="38"/>
      <c r="B119" s="39" t="s">
        <v>41</v>
      </c>
      <c r="C119" s="38"/>
      <c r="D119" s="40"/>
      <c r="E119" s="38"/>
      <c r="F119" s="38"/>
      <c r="G119" s="38"/>
      <c r="H119" s="38"/>
      <c r="I119" s="38"/>
      <c r="J119" s="41"/>
      <c r="K119" s="42"/>
      <c r="L119" s="42">
        <f>K119*J119</f>
        <v>0</v>
      </c>
      <c r="M119" s="43"/>
      <c r="N119" s="43"/>
    </row>
    <row r="120" spans="1:14" x14ac:dyDescent="0.25">
      <c r="A120" s="54"/>
      <c r="B120" s="88" t="s">
        <v>188</v>
      </c>
      <c r="C120" s="89"/>
      <c r="D120" s="89"/>
      <c r="E120" s="89"/>
      <c r="F120" s="89"/>
      <c r="G120" s="89"/>
      <c r="H120" s="89"/>
      <c r="I120" s="89"/>
      <c r="J120" s="89"/>
      <c r="K120" s="90"/>
      <c r="L120" s="72">
        <f>L121+L122</f>
        <v>0</v>
      </c>
      <c r="M120" s="18"/>
      <c r="N120" s="72"/>
    </row>
    <row r="121" spans="1:14" x14ac:dyDescent="0.25">
      <c r="A121" s="73"/>
      <c r="B121" s="91" t="s">
        <v>43</v>
      </c>
      <c r="C121" s="92"/>
      <c r="D121" s="92"/>
      <c r="E121" s="92"/>
      <c r="F121" s="92"/>
      <c r="G121" s="92"/>
      <c r="H121" s="92"/>
      <c r="I121" s="92"/>
      <c r="J121" s="92"/>
      <c r="K121" s="93"/>
      <c r="L121" s="74">
        <f>L116+L48+L16</f>
        <v>0</v>
      </c>
      <c r="M121" s="75"/>
      <c r="N121" s="74"/>
    </row>
    <row r="122" spans="1:14" x14ac:dyDescent="0.25">
      <c r="A122" s="73"/>
      <c r="B122" s="91" t="s">
        <v>44</v>
      </c>
      <c r="C122" s="92"/>
      <c r="D122" s="92"/>
      <c r="E122" s="92"/>
      <c r="F122" s="92"/>
      <c r="G122" s="92"/>
      <c r="H122" s="92"/>
      <c r="I122" s="92"/>
      <c r="J122" s="92"/>
      <c r="K122" s="93"/>
      <c r="L122" s="74">
        <f>L118+L50+L19</f>
        <v>0</v>
      </c>
      <c r="M122" s="75"/>
      <c r="N122" s="74"/>
    </row>
    <row r="123" spans="1:14" x14ac:dyDescent="0.25">
      <c r="A123" s="73"/>
      <c r="B123" s="91" t="s">
        <v>45</v>
      </c>
      <c r="C123" s="92"/>
      <c r="D123" s="92"/>
      <c r="E123" s="92"/>
      <c r="F123" s="92"/>
      <c r="G123" s="92"/>
      <c r="H123" s="92"/>
      <c r="I123" s="92"/>
      <c r="J123" s="92"/>
      <c r="K123" s="93"/>
      <c r="L123" s="76" t="s">
        <v>46</v>
      </c>
      <c r="M123" s="75"/>
      <c r="N123" s="75"/>
    </row>
    <row r="126" spans="1:14" x14ac:dyDescent="0.25">
      <c r="A126" s="48"/>
      <c r="B126" s="44" t="s">
        <v>47</v>
      </c>
      <c r="C126" s="58"/>
      <c r="J126" s="63"/>
      <c r="K126" s="48"/>
      <c r="M126" s="77"/>
      <c r="N126" s="60"/>
    </row>
    <row r="127" spans="1:14" ht="41.25" customHeight="1" x14ac:dyDescent="0.25">
      <c r="A127" s="45" t="s">
        <v>41</v>
      </c>
      <c r="B127" s="94" t="s">
        <v>48</v>
      </c>
      <c r="C127" s="94"/>
      <c r="D127" s="94"/>
      <c r="E127" s="94"/>
      <c r="F127" s="94"/>
      <c r="G127" s="94"/>
      <c r="H127" s="94"/>
      <c r="I127" s="94"/>
      <c r="J127" s="94"/>
      <c r="K127" s="94"/>
      <c r="L127" s="94"/>
      <c r="M127" s="78"/>
      <c r="N127" s="78"/>
    </row>
    <row r="128" spans="1:14" ht="63.75" customHeight="1" x14ac:dyDescent="0.25">
      <c r="A128" s="36" t="s">
        <v>41</v>
      </c>
      <c r="B128" s="94" t="s">
        <v>49</v>
      </c>
      <c r="C128" s="94"/>
      <c r="D128" s="94"/>
      <c r="E128" s="94"/>
      <c r="F128" s="94"/>
      <c r="G128" s="94"/>
      <c r="H128" s="94"/>
      <c r="I128" s="94"/>
      <c r="J128" s="94"/>
      <c r="K128" s="94"/>
      <c r="L128" s="94"/>
      <c r="M128" s="78"/>
      <c r="N128" s="79"/>
    </row>
    <row r="129" spans="1:16" x14ac:dyDescent="0.25">
      <c r="A129" s="45" t="s">
        <v>41</v>
      </c>
      <c r="B129" s="86" t="s">
        <v>50</v>
      </c>
      <c r="C129" s="86"/>
      <c r="D129" s="86"/>
      <c r="E129" s="86"/>
      <c r="F129" s="86"/>
      <c r="G129" s="86"/>
      <c r="H129" s="86"/>
      <c r="I129" s="86"/>
      <c r="J129" s="86"/>
      <c r="K129" s="86"/>
      <c r="L129" s="86"/>
      <c r="M129" s="86"/>
      <c r="N129" s="80"/>
    </row>
    <row r="130" spans="1:16" x14ac:dyDescent="0.25">
      <c r="A130" s="57" t="s">
        <v>41</v>
      </c>
      <c r="B130" s="87" t="s">
        <v>184</v>
      </c>
      <c r="C130" s="87"/>
      <c r="D130" s="87"/>
      <c r="E130" s="87"/>
      <c r="F130" s="87"/>
      <c r="G130" s="87"/>
      <c r="H130" s="87"/>
      <c r="I130" s="87"/>
      <c r="J130" s="87"/>
      <c r="K130" s="87"/>
      <c r="L130" s="87"/>
      <c r="M130" s="87"/>
      <c r="N130" s="87"/>
      <c r="O130" s="87"/>
      <c r="P130" s="87"/>
    </row>
  </sheetData>
  <sheetProtection selectLockedCells="1" selectUnlockedCells="1"/>
  <mergeCells count="8">
    <mergeCell ref="B130:P130"/>
    <mergeCell ref="B129:M129"/>
    <mergeCell ref="B120:K120"/>
    <mergeCell ref="B123:K123"/>
    <mergeCell ref="B122:K122"/>
    <mergeCell ref="B121:K121"/>
    <mergeCell ref="B128:L128"/>
    <mergeCell ref="B127:L127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3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67C0FD-D752-4F1A-962E-CA5B0F6B50CC}">
  <sheetPr>
    <pageSetUpPr fitToPage="1"/>
  </sheetPr>
  <dimension ref="A1:P34"/>
  <sheetViews>
    <sheetView view="pageBreakPreview" zoomScale="70" zoomScaleSheetLayoutView="70" workbookViewId="0">
      <pane ySplit="11" topLeftCell="A13" activePane="bottomLeft" state="frozen"/>
      <selection activeCell="J167" sqref="J167"/>
      <selection pane="bottomLeft" activeCell="B41" sqref="B41"/>
    </sheetView>
  </sheetViews>
  <sheetFormatPr defaultColWidth="9.140625" defaultRowHeight="15.75" x14ac:dyDescent="0.25"/>
  <cols>
    <col min="1" max="1" width="15.5703125" style="57" customWidth="1"/>
    <col min="2" max="2" width="71.140625" style="58" customWidth="1"/>
    <col min="3" max="3" width="19" style="48" customWidth="1"/>
    <col min="4" max="4" width="32" style="58" customWidth="1"/>
    <col min="5" max="9" width="11.28515625" style="48" customWidth="1"/>
    <col min="10" max="10" width="14" style="59" customWidth="1"/>
    <col min="11" max="12" width="14" style="60" customWidth="1"/>
    <col min="13" max="13" width="19.140625" style="58" customWidth="1"/>
    <col min="14" max="14" width="25.7109375" style="48" customWidth="1"/>
    <col min="15" max="16384" width="9.140625" style="48"/>
  </cols>
  <sheetData>
    <row r="1" spans="1:14" x14ac:dyDescent="0.25">
      <c r="N1" s="61" t="s">
        <v>0</v>
      </c>
    </row>
    <row r="2" spans="1:14" x14ac:dyDescent="0.25">
      <c r="N2" s="61" t="s">
        <v>1</v>
      </c>
    </row>
    <row r="3" spans="1:14" x14ac:dyDescent="0.25">
      <c r="B3" s="62" t="s">
        <v>2</v>
      </c>
      <c r="D3" s="62" t="s">
        <v>3</v>
      </c>
      <c r="K3" s="63" t="s">
        <v>4</v>
      </c>
    </row>
    <row r="4" spans="1:14" x14ac:dyDescent="0.25">
      <c r="K4" s="48"/>
    </row>
    <row r="5" spans="1:14" x14ac:dyDescent="0.25">
      <c r="K5" s="48"/>
    </row>
    <row r="6" spans="1:14" x14ac:dyDescent="0.25">
      <c r="B6" s="48"/>
      <c r="K6" s="48"/>
    </row>
    <row r="8" spans="1:14" s="64" customFormat="1" x14ac:dyDescent="0.25">
      <c r="B8" s="63"/>
      <c r="C8" s="63"/>
      <c r="D8" s="65" t="s">
        <v>185</v>
      </c>
      <c r="E8" s="63"/>
      <c r="F8" s="63"/>
      <c r="G8" s="63"/>
      <c r="H8" s="63"/>
      <c r="I8" s="63"/>
      <c r="J8" s="63"/>
      <c r="K8" s="63"/>
      <c r="L8" s="63"/>
      <c r="M8" s="62"/>
      <c r="N8" s="63"/>
    </row>
    <row r="9" spans="1:14" s="64" customFormat="1" x14ac:dyDescent="0.25">
      <c r="B9" s="63"/>
      <c r="C9" s="63"/>
      <c r="D9" s="65" t="s">
        <v>148</v>
      </c>
      <c r="E9" s="63"/>
      <c r="F9" s="63"/>
      <c r="G9" s="63"/>
      <c r="H9" s="63"/>
      <c r="I9" s="63"/>
      <c r="J9" s="63"/>
      <c r="K9" s="63"/>
      <c r="L9" s="63"/>
      <c r="M9" s="62"/>
      <c r="N9" s="63"/>
    </row>
    <row r="11" spans="1:14" ht="31.5" x14ac:dyDescent="0.25">
      <c r="A11" s="2" t="s">
        <v>5</v>
      </c>
      <c r="B11" s="3" t="s">
        <v>6</v>
      </c>
      <c r="C11" s="3" t="s">
        <v>7</v>
      </c>
      <c r="D11" s="3" t="s">
        <v>8</v>
      </c>
      <c r="E11" s="3" t="s">
        <v>9</v>
      </c>
      <c r="F11" s="3" t="s">
        <v>147</v>
      </c>
      <c r="G11" s="3" t="s">
        <v>149</v>
      </c>
      <c r="H11" s="3" t="s">
        <v>150</v>
      </c>
      <c r="I11" s="3" t="s">
        <v>151</v>
      </c>
      <c r="J11" s="4" t="s">
        <v>10</v>
      </c>
      <c r="K11" s="4" t="s">
        <v>11</v>
      </c>
      <c r="L11" s="4" t="s">
        <v>12</v>
      </c>
      <c r="M11" s="4" t="s">
        <v>13</v>
      </c>
      <c r="N11" s="4" t="s">
        <v>14</v>
      </c>
    </row>
    <row r="12" spans="1:14" x14ac:dyDescent="0.25">
      <c r="A12" s="5">
        <v>11</v>
      </c>
      <c r="B12" s="6" t="s">
        <v>15</v>
      </c>
      <c r="C12" s="7"/>
      <c r="D12" s="7"/>
      <c r="E12" s="7"/>
      <c r="F12" s="7"/>
      <c r="G12" s="7"/>
      <c r="H12" s="7"/>
      <c r="I12" s="7"/>
      <c r="J12" s="8"/>
      <c r="K12" s="8"/>
      <c r="L12" s="8"/>
      <c r="M12" s="8"/>
      <c r="N12" s="8"/>
    </row>
    <row r="13" spans="1:14" ht="31.5" x14ac:dyDescent="0.25">
      <c r="A13" s="9" t="s">
        <v>16</v>
      </c>
      <c r="B13" s="10" t="s">
        <v>17</v>
      </c>
      <c r="C13" s="11"/>
      <c r="D13" s="11"/>
      <c r="E13" s="11"/>
      <c r="F13" s="11"/>
      <c r="G13" s="11"/>
      <c r="H13" s="11"/>
      <c r="I13" s="11"/>
      <c r="J13" s="12"/>
      <c r="K13" s="12"/>
      <c r="L13" s="12"/>
      <c r="M13" s="12"/>
      <c r="N13" s="12"/>
    </row>
    <row r="14" spans="1:14" x14ac:dyDescent="0.25">
      <c r="A14" s="13" t="s">
        <v>18</v>
      </c>
      <c r="B14" s="14" t="s">
        <v>19</v>
      </c>
      <c r="C14" s="15"/>
      <c r="D14" s="15"/>
      <c r="E14" s="15"/>
      <c r="F14" s="15"/>
      <c r="G14" s="15"/>
      <c r="H14" s="15"/>
      <c r="I14" s="15"/>
      <c r="J14" s="16"/>
      <c r="K14" s="16"/>
      <c r="L14" s="16"/>
      <c r="M14" s="16"/>
      <c r="N14" s="16"/>
    </row>
    <row r="15" spans="1:14" x14ac:dyDescent="0.25">
      <c r="A15" s="54" t="s">
        <v>58</v>
      </c>
      <c r="B15" s="55" t="s">
        <v>19</v>
      </c>
      <c r="C15" s="17"/>
      <c r="D15" s="17"/>
      <c r="E15" s="17"/>
      <c r="F15" s="17"/>
      <c r="G15" s="17"/>
      <c r="H15" s="17"/>
      <c r="I15" s="17"/>
      <c r="J15" s="18"/>
      <c r="K15" s="18"/>
      <c r="L15" s="18"/>
      <c r="M15" s="18"/>
      <c r="N15" s="18"/>
    </row>
    <row r="16" spans="1:14" x14ac:dyDescent="0.25">
      <c r="A16" s="46"/>
      <c r="B16" s="10" t="s">
        <v>20</v>
      </c>
      <c r="C16" s="19"/>
      <c r="D16" s="19"/>
      <c r="E16" s="19"/>
      <c r="F16" s="19"/>
      <c r="G16" s="19"/>
      <c r="H16" s="19"/>
      <c r="I16" s="19"/>
      <c r="J16" s="12"/>
      <c r="K16" s="12"/>
      <c r="L16" s="12"/>
      <c r="M16" s="12"/>
      <c r="N16" s="12"/>
    </row>
    <row r="17" spans="1:14" x14ac:dyDescent="0.25">
      <c r="A17" s="46"/>
      <c r="B17" s="20" t="s">
        <v>21</v>
      </c>
      <c r="C17" s="21"/>
      <c r="D17" s="21"/>
      <c r="E17" s="21" t="s">
        <v>22</v>
      </c>
      <c r="F17" s="22">
        <v>11640</v>
      </c>
      <c r="G17" s="22">
        <v>9820</v>
      </c>
      <c r="H17" s="22">
        <v>15440</v>
      </c>
      <c r="I17" s="22">
        <v>12160</v>
      </c>
      <c r="J17" s="12">
        <v>49060</v>
      </c>
      <c r="K17" s="23"/>
      <c r="L17" s="47">
        <f t="shared" ref="L17:L18" si="0">K17*J17</f>
        <v>0</v>
      </c>
      <c r="M17" s="12"/>
      <c r="N17" s="12"/>
    </row>
    <row r="18" spans="1:14" x14ac:dyDescent="0.25">
      <c r="A18" s="46"/>
      <c r="B18" s="20" t="s">
        <v>23</v>
      </c>
      <c r="C18" s="21"/>
      <c r="D18" s="21"/>
      <c r="E18" s="21" t="s">
        <v>22</v>
      </c>
      <c r="F18" s="22">
        <v>3110</v>
      </c>
      <c r="G18" s="22">
        <v>2830</v>
      </c>
      <c r="H18" s="22">
        <v>3250</v>
      </c>
      <c r="I18" s="22">
        <v>3030</v>
      </c>
      <c r="J18" s="12">
        <v>12220</v>
      </c>
      <c r="K18" s="23"/>
      <c r="L18" s="47">
        <f t="shared" si="0"/>
        <v>0</v>
      </c>
      <c r="M18" s="12"/>
      <c r="N18" s="12"/>
    </row>
    <row r="19" spans="1:14" x14ac:dyDescent="0.25">
      <c r="A19" s="66" t="s">
        <v>28</v>
      </c>
      <c r="B19" s="14" t="s">
        <v>29</v>
      </c>
      <c r="C19" s="15"/>
      <c r="D19" s="15"/>
      <c r="E19" s="15"/>
      <c r="F19" s="15"/>
      <c r="G19" s="15"/>
      <c r="H19" s="15"/>
      <c r="I19" s="15"/>
      <c r="J19" s="16"/>
      <c r="K19" s="16"/>
      <c r="L19" s="16"/>
      <c r="M19" s="16"/>
      <c r="N19" s="16"/>
    </row>
    <row r="20" spans="1:14" x14ac:dyDescent="0.25">
      <c r="A20" s="54" t="s">
        <v>57</v>
      </c>
      <c r="B20" s="55" t="s">
        <v>29</v>
      </c>
      <c r="C20" s="17"/>
      <c r="D20" s="17"/>
      <c r="E20" s="17"/>
      <c r="F20" s="17"/>
      <c r="G20" s="17"/>
      <c r="H20" s="17"/>
      <c r="I20" s="17"/>
      <c r="J20" s="18"/>
      <c r="K20" s="18"/>
      <c r="L20" s="18"/>
      <c r="M20" s="18"/>
      <c r="N20" s="18"/>
    </row>
    <row r="21" spans="1:14" x14ac:dyDescent="0.25">
      <c r="A21" s="46"/>
      <c r="B21" s="10" t="s">
        <v>20</v>
      </c>
      <c r="C21" s="19"/>
      <c r="D21" s="19"/>
      <c r="E21" s="19"/>
      <c r="F21" s="19"/>
      <c r="G21" s="19"/>
      <c r="H21" s="19"/>
      <c r="I21" s="19"/>
      <c r="J21" s="12"/>
      <c r="K21" s="12"/>
      <c r="L21" s="12"/>
      <c r="M21" s="12"/>
      <c r="N21" s="12"/>
    </row>
    <row r="22" spans="1:14" x14ac:dyDescent="0.25">
      <c r="A22" s="46"/>
      <c r="B22" s="20" t="s">
        <v>30</v>
      </c>
      <c r="C22" s="21"/>
      <c r="D22" s="21"/>
      <c r="E22" s="21" t="s">
        <v>31</v>
      </c>
      <c r="F22" s="21">
        <v>1</v>
      </c>
      <c r="G22" s="21">
        <v>1</v>
      </c>
      <c r="H22" s="21">
        <v>1</v>
      </c>
      <c r="I22" s="21">
        <v>1</v>
      </c>
      <c r="J22" s="12">
        <v>4</v>
      </c>
      <c r="K22" s="23"/>
      <c r="L22" s="47">
        <f>K22*J22</f>
        <v>0</v>
      </c>
      <c r="M22" s="12"/>
      <c r="N22" s="12"/>
    </row>
    <row r="23" spans="1:14" s="36" customFormat="1" x14ac:dyDescent="0.25">
      <c r="A23" s="13" t="s">
        <v>38</v>
      </c>
      <c r="B23" s="14" t="s">
        <v>39</v>
      </c>
      <c r="C23" s="15"/>
      <c r="D23" s="15"/>
      <c r="E23" s="15"/>
      <c r="F23" s="15"/>
      <c r="G23" s="15"/>
      <c r="H23" s="15"/>
      <c r="I23" s="15"/>
      <c r="J23" s="16"/>
      <c r="K23" s="16"/>
      <c r="L23" s="16"/>
      <c r="M23" s="16"/>
      <c r="N23" s="16"/>
    </row>
    <row r="24" spans="1:14" s="36" customFormat="1" x14ac:dyDescent="0.25">
      <c r="A24" s="54" t="s">
        <v>40</v>
      </c>
      <c r="B24" s="37" t="s">
        <v>39</v>
      </c>
      <c r="C24" s="17"/>
      <c r="D24" s="17"/>
      <c r="E24" s="17"/>
      <c r="F24" s="17"/>
      <c r="G24" s="17"/>
      <c r="H24" s="17"/>
      <c r="I24" s="17"/>
      <c r="J24" s="18"/>
      <c r="K24" s="18"/>
      <c r="L24" s="18"/>
      <c r="M24" s="18"/>
      <c r="N24" s="18"/>
    </row>
    <row r="25" spans="1:14" s="70" customFormat="1" x14ac:dyDescent="0.25">
      <c r="A25" s="69"/>
      <c r="B25" s="10" t="s">
        <v>20</v>
      </c>
      <c r="C25" s="19"/>
      <c r="D25" s="19"/>
      <c r="E25" s="19"/>
      <c r="F25" s="19"/>
      <c r="G25" s="19"/>
      <c r="H25" s="19"/>
      <c r="I25" s="19"/>
      <c r="J25" s="12"/>
      <c r="K25" s="12"/>
      <c r="L25" s="12"/>
      <c r="M25" s="12"/>
      <c r="N25" s="12"/>
    </row>
    <row r="26" spans="1:14" s="70" customFormat="1" ht="18" customHeight="1" x14ac:dyDescent="0.25">
      <c r="A26" s="69"/>
      <c r="B26" s="20" t="s">
        <v>183</v>
      </c>
      <c r="C26" s="21"/>
      <c r="D26" s="21"/>
      <c r="E26" s="21" t="s">
        <v>31</v>
      </c>
      <c r="F26" s="21">
        <v>1</v>
      </c>
      <c r="G26" s="21">
        <v>1</v>
      </c>
      <c r="H26" s="21">
        <v>1</v>
      </c>
      <c r="I26" s="21">
        <v>1</v>
      </c>
      <c r="J26" s="12">
        <v>4</v>
      </c>
      <c r="K26" s="23"/>
      <c r="L26" s="47">
        <f>K26*J26</f>
        <v>0</v>
      </c>
      <c r="M26" s="23"/>
      <c r="N26" s="12"/>
    </row>
    <row r="27" spans="1:14" x14ac:dyDescent="0.25">
      <c r="A27" s="54"/>
      <c r="B27" s="88" t="s">
        <v>186</v>
      </c>
      <c r="C27" s="89"/>
      <c r="D27" s="89"/>
      <c r="E27" s="89"/>
      <c r="F27" s="89"/>
      <c r="G27" s="89"/>
      <c r="H27" s="89"/>
      <c r="I27" s="89"/>
      <c r="J27" s="89"/>
      <c r="K27" s="90"/>
      <c r="L27" s="72">
        <f>SUM(L17:L26)</f>
        <v>0</v>
      </c>
      <c r="M27" s="18"/>
      <c r="N27" s="72"/>
    </row>
    <row r="30" spans="1:14" x14ac:dyDescent="0.25">
      <c r="A30" s="48"/>
      <c r="B30" s="44" t="s">
        <v>47</v>
      </c>
      <c r="C30" s="58"/>
      <c r="J30" s="63"/>
      <c r="K30" s="48"/>
      <c r="M30" s="77"/>
      <c r="N30" s="60"/>
    </row>
    <row r="31" spans="1:14" ht="41.25" customHeight="1" x14ac:dyDescent="0.25">
      <c r="A31" s="45" t="s">
        <v>41</v>
      </c>
      <c r="B31" s="94" t="s">
        <v>48</v>
      </c>
      <c r="C31" s="94"/>
      <c r="D31" s="94"/>
      <c r="E31" s="94"/>
      <c r="F31" s="94"/>
      <c r="G31" s="94"/>
      <c r="H31" s="94"/>
      <c r="I31" s="94"/>
      <c r="J31" s="94"/>
      <c r="K31" s="94"/>
      <c r="L31" s="94"/>
      <c r="M31" s="78"/>
      <c r="N31" s="78"/>
    </row>
    <row r="32" spans="1:14" ht="63.75" customHeight="1" x14ac:dyDescent="0.25">
      <c r="A32" s="36" t="s">
        <v>41</v>
      </c>
      <c r="B32" s="94" t="s">
        <v>49</v>
      </c>
      <c r="C32" s="94"/>
      <c r="D32" s="94"/>
      <c r="E32" s="94"/>
      <c r="F32" s="94"/>
      <c r="G32" s="94"/>
      <c r="H32" s="94"/>
      <c r="I32" s="94"/>
      <c r="J32" s="94"/>
      <c r="K32" s="94"/>
      <c r="L32" s="94"/>
      <c r="M32" s="78"/>
      <c r="N32" s="79"/>
    </row>
    <row r="33" spans="1:16" x14ac:dyDescent="0.25">
      <c r="A33" s="45" t="s">
        <v>41</v>
      </c>
      <c r="B33" s="86" t="s">
        <v>50</v>
      </c>
      <c r="C33" s="86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0"/>
    </row>
    <row r="34" spans="1:16" x14ac:dyDescent="0.25">
      <c r="A34" s="57" t="s">
        <v>41</v>
      </c>
      <c r="B34" s="87" t="s">
        <v>184</v>
      </c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</row>
  </sheetData>
  <sheetProtection selectLockedCells="1" selectUnlockedCells="1"/>
  <mergeCells count="5">
    <mergeCell ref="B33:M33"/>
    <mergeCell ref="B34:P34"/>
    <mergeCell ref="B27:K27"/>
    <mergeCell ref="B31:L31"/>
    <mergeCell ref="B32:L32"/>
  </mergeCells>
  <pageMargins left="0.70866141732283472" right="0.70866141732283472" top="0.74803149606299213" bottom="0.74803149606299213" header="0.31496062992125984" footer="0.31496062992125984"/>
  <pageSetup paperSize="8" scale="4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280F04-58CD-4071-8AF1-AE2C111DA169}">
  <sheetPr>
    <pageSetUpPr fitToPage="1"/>
  </sheetPr>
  <dimension ref="A1:P114"/>
  <sheetViews>
    <sheetView view="pageBreakPreview" zoomScale="70" zoomScaleSheetLayoutView="70" workbookViewId="0">
      <pane ySplit="11" topLeftCell="A84" activePane="bottomLeft" state="frozen"/>
      <selection activeCell="J167" sqref="J167"/>
      <selection pane="bottomLeft" activeCell="K16" sqref="K16:K106"/>
    </sheetView>
  </sheetViews>
  <sheetFormatPr defaultColWidth="9.140625" defaultRowHeight="15.75" x14ac:dyDescent="0.25"/>
  <cols>
    <col min="1" max="1" width="15.5703125" style="57" customWidth="1"/>
    <col min="2" max="2" width="71.140625" style="58" customWidth="1"/>
    <col min="3" max="3" width="19" style="48" customWidth="1"/>
    <col min="4" max="4" width="32" style="58" customWidth="1"/>
    <col min="5" max="9" width="11.28515625" style="48" customWidth="1"/>
    <col min="10" max="10" width="14" style="59" customWidth="1"/>
    <col min="11" max="11" width="14" style="60" customWidth="1"/>
    <col min="12" max="12" width="18.28515625" style="60" customWidth="1"/>
    <col min="13" max="13" width="19.140625" style="58" customWidth="1"/>
    <col min="14" max="14" width="25.7109375" style="48" customWidth="1"/>
    <col min="15" max="16384" width="9.140625" style="48"/>
  </cols>
  <sheetData>
    <row r="1" spans="1:14" x14ac:dyDescent="0.25">
      <c r="N1" s="61" t="s">
        <v>0</v>
      </c>
    </row>
    <row r="2" spans="1:14" x14ac:dyDescent="0.25">
      <c r="N2" s="61" t="s">
        <v>1</v>
      </c>
    </row>
    <row r="3" spans="1:14" x14ac:dyDescent="0.25">
      <c r="B3" s="62" t="s">
        <v>2</v>
      </c>
      <c r="D3" s="62" t="s">
        <v>3</v>
      </c>
      <c r="K3" s="63" t="s">
        <v>4</v>
      </c>
    </row>
    <row r="4" spans="1:14" x14ac:dyDescent="0.25">
      <c r="K4" s="48"/>
    </row>
    <row r="5" spans="1:14" x14ac:dyDescent="0.25">
      <c r="K5" s="48"/>
    </row>
    <row r="6" spans="1:14" x14ac:dyDescent="0.25">
      <c r="B6" s="48"/>
      <c r="K6" s="48"/>
    </row>
    <row r="8" spans="1:14" s="64" customFormat="1" x14ac:dyDescent="0.25">
      <c r="B8" s="63"/>
      <c r="C8" s="63"/>
      <c r="D8" s="65" t="s">
        <v>187</v>
      </c>
      <c r="E8" s="63"/>
      <c r="F8" s="63"/>
      <c r="G8" s="63"/>
      <c r="H8" s="63"/>
      <c r="I8" s="63"/>
      <c r="J8" s="63"/>
      <c r="K8" s="63"/>
      <c r="L8" s="63"/>
      <c r="M8" s="62"/>
      <c r="N8" s="63"/>
    </row>
    <row r="9" spans="1:14" s="64" customFormat="1" x14ac:dyDescent="0.25">
      <c r="B9" s="63"/>
      <c r="C9" s="63"/>
      <c r="D9" s="65" t="s">
        <v>148</v>
      </c>
      <c r="E9" s="63"/>
      <c r="F9" s="63"/>
      <c r="G9" s="63"/>
      <c r="H9" s="63"/>
      <c r="I9" s="63"/>
      <c r="J9" s="63"/>
      <c r="K9" s="63"/>
      <c r="L9" s="63"/>
      <c r="M9" s="62"/>
      <c r="N9" s="63"/>
    </row>
    <row r="11" spans="1:14" ht="31.5" x14ac:dyDescent="0.25">
      <c r="A11" s="2" t="s">
        <v>5</v>
      </c>
      <c r="B11" s="3" t="s">
        <v>6</v>
      </c>
      <c r="C11" s="3" t="s">
        <v>7</v>
      </c>
      <c r="D11" s="3" t="s">
        <v>8</v>
      </c>
      <c r="E11" s="3" t="s">
        <v>9</v>
      </c>
      <c r="F11" s="3" t="s">
        <v>147</v>
      </c>
      <c r="G11" s="3" t="s">
        <v>149</v>
      </c>
      <c r="H11" s="3" t="s">
        <v>150</v>
      </c>
      <c r="I11" s="3" t="s">
        <v>151</v>
      </c>
      <c r="J11" s="4" t="s">
        <v>10</v>
      </c>
      <c r="K11" s="4" t="s">
        <v>11</v>
      </c>
      <c r="L11" s="4" t="s">
        <v>12</v>
      </c>
      <c r="M11" s="4" t="s">
        <v>13</v>
      </c>
      <c r="N11" s="4" t="s">
        <v>14</v>
      </c>
    </row>
    <row r="12" spans="1:14" x14ac:dyDescent="0.25">
      <c r="A12" s="5">
        <v>11</v>
      </c>
      <c r="B12" s="6" t="s">
        <v>15</v>
      </c>
      <c r="C12" s="7"/>
      <c r="D12" s="7"/>
      <c r="E12" s="7"/>
      <c r="F12" s="7"/>
      <c r="G12" s="7"/>
      <c r="H12" s="7"/>
      <c r="I12" s="7"/>
      <c r="J12" s="8"/>
      <c r="K12" s="8"/>
      <c r="L12" s="8"/>
      <c r="M12" s="8"/>
      <c r="N12" s="8"/>
    </row>
    <row r="13" spans="1:14" ht="31.5" x14ac:dyDescent="0.25">
      <c r="A13" s="9" t="s">
        <v>16</v>
      </c>
      <c r="B13" s="10" t="s">
        <v>17</v>
      </c>
      <c r="C13" s="11"/>
      <c r="D13" s="11"/>
      <c r="E13" s="11"/>
      <c r="F13" s="11"/>
      <c r="G13" s="11"/>
      <c r="H13" s="11"/>
      <c r="I13" s="11"/>
      <c r="J13" s="12"/>
      <c r="K13" s="12"/>
      <c r="L13" s="12"/>
      <c r="M13" s="12"/>
      <c r="N13" s="12"/>
    </row>
    <row r="14" spans="1:14" x14ac:dyDescent="0.25">
      <c r="A14" s="13" t="s">
        <v>18</v>
      </c>
      <c r="B14" s="14" t="s">
        <v>19</v>
      </c>
      <c r="C14" s="15"/>
      <c r="D14" s="15"/>
      <c r="E14" s="15"/>
      <c r="F14" s="15"/>
      <c r="G14" s="15"/>
      <c r="H14" s="15"/>
      <c r="I14" s="15"/>
      <c r="J14" s="16"/>
      <c r="K14" s="16"/>
      <c r="L14" s="16"/>
      <c r="M14" s="16"/>
      <c r="N14" s="16"/>
    </row>
    <row r="15" spans="1:14" x14ac:dyDescent="0.25">
      <c r="A15" s="54" t="s">
        <v>58</v>
      </c>
      <c r="B15" s="55" t="s">
        <v>19</v>
      </c>
      <c r="C15" s="17"/>
      <c r="D15" s="17"/>
      <c r="E15" s="17"/>
      <c r="F15" s="17"/>
      <c r="G15" s="17"/>
      <c r="H15" s="17"/>
      <c r="I15" s="17"/>
      <c r="J15" s="18"/>
      <c r="K15" s="18"/>
      <c r="L15" s="18"/>
      <c r="M15" s="18"/>
      <c r="N15" s="18"/>
    </row>
    <row r="16" spans="1:14" x14ac:dyDescent="0.25">
      <c r="A16" s="49"/>
      <c r="B16" s="32" t="s">
        <v>178</v>
      </c>
      <c r="C16" s="35" t="s">
        <v>72</v>
      </c>
      <c r="D16" s="35" t="s">
        <v>59</v>
      </c>
      <c r="E16" s="35" t="s">
        <v>22</v>
      </c>
      <c r="F16" s="35">
        <v>50</v>
      </c>
      <c r="G16" s="35">
        <v>10</v>
      </c>
      <c r="H16" s="35">
        <v>70</v>
      </c>
      <c r="I16" s="35">
        <v>30</v>
      </c>
      <c r="J16" s="52">
        <f t="shared" ref="J16:J31" si="0">SUM(F16:I16)</f>
        <v>160</v>
      </c>
      <c r="K16" s="26"/>
      <c r="L16" s="53">
        <f t="shared" ref="L16:L41" si="1">K16*J16</f>
        <v>0</v>
      </c>
      <c r="M16" s="26"/>
      <c r="N16" s="33" t="s">
        <v>25</v>
      </c>
    </row>
    <row r="17" spans="1:14" x14ac:dyDescent="0.25">
      <c r="A17" s="49"/>
      <c r="B17" s="32" t="s">
        <v>178</v>
      </c>
      <c r="C17" s="35" t="s">
        <v>72</v>
      </c>
      <c r="D17" s="35" t="s">
        <v>75</v>
      </c>
      <c r="E17" s="35" t="s">
        <v>22</v>
      </c>
      <c r="F17" s="35">
        <v>100</v>
      </c>
      <c r="G17" s="35">
        <v>50</v>
      </c>
      <c r="H17" s="35">
        <v>100</v>
      </c>
      <c r="I17" s="35">
        <v>100</v>
      </c>
      <c r="J17" s="52">
        <f t="shared" si="0"/>
        <v>350</v>
      </c>
      <c r="K17" s="26"/>
      <c r="L17" s="53">
        <f t="shared" si="1"/>
        <v>0</v>
      </c>
      <c r="M17" s="84"/>
      <c r="N17" s="33" t="s">
        <v>25</v>
      </c>
    </row>
    <row r="18" spans="1:14" x14ac:dyDescent="0.25">
      <c r="A18" s="49"/>
      <c r="B18" s="32" t="s">
        <v>178</v>
      </c>
      <c r="C18" s="35" t="s">
        <v>72</v>
      </c>
      <c r="D18" s="35" t="s">
        <v>77</v>
      </c>
      <c r="E18" s="35" t="s">
        <v>22</v>
      </c>
      <c r="F18" s="35">
        <v>50</v>
      </c>
      <c r="G18" s="35">
        <v>10</v>
      </c>
      <c r="H18" s="35">
        <v>70</v>
      </c>
      <c r="I18" s="35">
        <v>30</v>
      </c>
      <c r="J18" s="52">
        <f t="shared" si="0"/>
        <v>160</v>
      </c>
      <c r="K18" s="26"/>
      <c r="L18" s="53">
        <f t="shared" si="1"/>
        <v>0</v>
      </c>
      <c r="M18" s="84"/>
      <c r="N18" s="33" t="s">
        <v>25</v>
      </c>
    </row>
    <row r="19" spans="1:14" x14ac:dyDescent="0.25">
      <c r="A19" s="49"/>
      <c r="B19" s="32" t="s">
        <v>178</v>
      </c>
      <c r="C19" s="35" t="s">
        <v>72</v>
      </c>
      <c r="D19" s="35" t="s">
        <v>73</v>
      </c>
      <c r="E19" s="35" t="s">
        <v>22</v>
      </c>
      <c r="F19" s="35">
        <v>400</v>
      </c>
      <c r="G19" s="35">
        <v>200</v>
      </c>
      <c r="H19" s="35">
        <v>300</v>
      </c>
      <c r="I19" s="35">
        <v>300</v>
      </c>
      <c r="J19" s="52">
        <f t="shared" si="0"/>
        <v>1200</v>
      </c>
      <c r="K19" s="26"/>
      <c r="L19" s="53">
        <f t="shared" si="1"/>
        <v>0</v>
      </c>
      <c r="M19" s="84"/>
      <c r="N19" s="33" t="s">
        <v>25</v>
      </c>
    </row>
    <row r="20" spans="1:14" ht="31.5" x14ac:dyDescent="0.25">
      <c r="A20" s="49"/>
      <c r="B20" s="32" t="s">
        <v>178</v>
      </c>
      <c r="C20" s="35" t="s">
        <v>179</v>
      </c>
      <c r="D20" s="35" t="s">
        <v>74</v>
      </c>
      <c r="E20" s="35" t="s">
        <v>22</v>
      </c>
      <c r="F20" s="35"/>
      <c r="G20" s="35"/>
      <c r="H20" s="35">
        <v>400</v>
      </c>
      <c r="I20" s="35"/>
      <c r="J20" s="52">
        <f t="shared" si="0"/>
        <v>400</v>
      </c>
      <c r="K20" s="26"/>
      <c r="L20" s="53">
        <f t="shared" si="1"/>
        <v>0</v>
      </c>
      <c r="M20" s="26"/>
      <c r="N20" s="33" t="s">
        <v>25</v>
      </c>
    </row>
    <row r="21" spans="1:14" ht="31.5" x14ac:dyDescent="0.25">
      <c r="A21" s="49"/>
      <c r="B21" s="32" t="s">
        <v>178</v>
      </c>
      <c r="C21" s="35" t="s">
        <v>179</v>
      </c>
      <c r="D21" s="35" t="s">
        <v>59</v>
      </c>
      <c r="E21" s="35" t="s">
        <v>22</v>
      </c>
      <c r="F21" s="35">
        <v>400</v>
      </c>
      <c r="G21" s="35">
        <v>350</v>
      </c>
      <c r="H21" s="35">
        <v>500</v>
      </c>
      <c r="I21" s="35">
        <v>400</v>
      </c>
      <c r="J21" s="52">
        <f t="shared" si="0"/>
        <v>1650</v>
      </c>
      <c r="K21" s="26"/>
      <c r="L21" s="53">
        <f t="shared" si="1"/>
        <v>0</v>
      </c>
      <c r="M21" s="26"/>
      <c r="N21" s="33" t="s">
        <v>25</v>
      </c>
    </row>
    <row r="22" spans="1:14" ht="31.5" x14ac:dyDescent="0.25">
      <c r="A22" s="49"/>
      <c r="B22" s="32" t="s">
        <v>178</v>
      </c>
      <c r="C22" s="35" t="s">
        <v>179</v>
      </c>
      <c r="D22" s="35" t="s">
        <v>60</v>
      </c>
      <c r="E22" s="35" t="s">
        <v>22</v>
      </c>
      <c r="F22" s="35"/>
      <c r="G22" s="35"/>
      <c r="H22" s="35"/>
      <c r="I22" s="35">
        <v>60</v>
      </c>
      <c r="J22" s="52">
        <f t="shared" si="0"/>
        <v>60</v>
      </c>
      <c r="K22" s="26"/>
      <c r="L22" s="53">
        <f t="shared" si="1"/>
        <v>0</v>
      </c>
      <c r="M22" s="26"/>
      <c r="N22" s="33" t="s">
        <v>25</v>
      </c>
    </row>
    <row r="23" spans="1:14" ht="31.5" x14ac:dyDescent="0.25">
      <c r="A23" s="49"/>
      <c r="B23" s="32" t="s">
        <v>178</v>
      </c>
      <c r="C23" s="35" t="s">
        <v>179</v>
      </c>
      <c r="D23" s="35" t="s">
        <v>76</v>
      </c>
      <c r="E23" s="35" t="s">
        <v>22</v>
      </c>
      <c r="F23" s="35">
        <v>2140</v>
      </c>
      <c r="G23" s="35">
        <v>1800</v>
      </c>
      <c r="H23" s="35">
        <v>3400</v>
      </c>
      <c r="I23" s="35">
        <v>2740</v>
      </c>
      <c r="J23" s="52">
        <f t="shared" si="0"/>
        <v>10080</v>
      </c>
      <c r="K23" s="26"/>
      <c r="L23" s="53">
        <f t="shared" si="1"/>
        <v>0</v>
      </c>
      <c r="M23" s="26"/>
      <c r="N23" s="33" t="s">
        <v>25</v>
      </c>
    </row>
    <row r="24" spans="1:14" ht="31.5" x14ac:dyDescent="0.25">
      <c r="A24" s="49"/>
      <c r="B24" s="32" t="s">
        <v>178</v>
      </c>
      <c r="C24" s="35" t="s">
        <v>179</v>
      </c>
      <c r="D24" s="35" t="s">
        <v>77</v>
      </c>
      <c r="E24" s="35" t="s">
        <v>22</v>
      </c>
      <c r="F24" s="35">
        <v>500</v>
      </c>
      <c r="G24" s="35">
        <v>400</v>
      </c>
      <c r="H24" s="35">
        <v>600</v>
      </c>
      <c r="I24" s="35">
        <v>500</v>
      </c>
      <c r="J24" s="52">
        <f t="shared" si="0"/>
        <v>2000</v>
      </c>
      <c r="K24" s="26"/>
      <c r="L24" s="53">
        <f t="shared" si="1"/>
        <v>0</v>
      </c>
      <c r="M24" s="26"/>
      <c r="N24" s="33" t="s">
        <v>25</v>
      </c>
    </row>
    <row r="25" spans="1:14" ht="31.5" x14ac:dyDescent="0.25">
      <c r="A25" s="49"/>
      <c r="B25" s="32" t="s">
        <v>178</v>
      </c>
      <c r="C25" s="35" t="s">
        <v>179</v>
      </c>
      <c r="D25" s="35" t="s">
        <v>73</v>
      </c>
      <c r="E25" s="35" t="s">
        <v>22</v>
      </c>
      <c r="F25" s="35">
        <v>8000</v>
      </c>
      <c r="G25" s="35">
        <v>7000</v>
      </c>
      <c r="H25" s="35">
        <v>10000</v>
      </c>
      <c r="I25" s="35">
        <v>8000</v>
      </c>
      <c r="J25" s="52">
        <f t="shared" si="0"/>
        <v>33000</v>
      </c>
      <c r="K25" s="26"/>
      <c r="L25" s="53">
        <f t="shared" si="1"/>
        <v>0</v>
      </c>
      <c r="M25" s="26"/>
      <c r="N25" s="33" t="s">
        <v>25</v>
      </c>
    </row>
    <row r="26" spans="1:14" x14ac:dyDescent="0.25">
      <c r="A26" s="49"/>
      <c r="B26" s="32" t="s">
        <v>78</v>
      </c>
      <c r="C26" s="35" t="s">
        <v>72</v>
      </c>
      <c r="D26" s="35"/>
      <c r="E26" s="35" t="s">
        <v>22</v>
      </c>
      <c r="F26" s="35">
        <v>1000</v>
      </c>
      <c r="G26" s="35">
        <v>1000</v>
      </c>
      <c r="H26" s="35">
        <v>1000</v>
      </c>
      <c r="I26" s="35">
        <v>1000</v>
      </c>
      <c r="J26" s="52">
        <f t="shared" si="0"/>
        <v>4000</v>
      </c>
      <c r="K26" s="26"/>
      <c r="L26" s="53">
        <f t="shared" si="1"/>
        <v>0</v>
      </c>
      <c r="M26" s="84"/>
      <c r="N26" s="33" t="s">
        <v>25</v>
      </c>
    </row>
    <row r="27" spans="1:14" x14ac:dyDescent="0.25">
      <c r="A27" s="49"/>
      <c r="B27" s="32" t="s">
        <v>79</v>
      </c>
      <c r="C27" s="35" t="s">
        <v>72</v>
      </c>
      <c r="D27" s="35"/>
      <c r="E27" s="35" t="s">
        <v>22</v>
      </c>
      <c r="F27" s="35">
        <v>1500</v>
      </c>
      <c r="G27" s="35">
        <v>1250</v>
      </c>
      <c r="H27" s="35">
        <v>1400</v>
      </c>
      <c r="I27" s="35">
        <v>1400</v>
      </c>
      <c r="J27" s="52">
        <f t="shared" si="0"/>
        <v>5550</v>
      </c>
      <c r="K27" s="26"/>
      <c r="L27" s="53">
        <f t="shared" si="1"/>
        <v>0</v>
      </c>
      <c r="M27" s="26"/>
      <c r="N27" s="33" t="s">
        <v>25</v>
      </c>
    </row>
    <row r="28" spans="1:14" x14ac:dyDescent="0.25">
      <c r="A28" s="49"/>
      <c r="B28" s="32" t="s">
        <v>80</v>
      </c>
      <c r="C28" s="35" t="s">
        <v>72</v>
      </c>
      <c r="D28" s="35"/>
      <c r="E28" s="35" t="s">
        <v>22</v>
      </c>
      <c r="F28" s="35"/>
      <c r="G28" s="35"/>
      <c r="H28" s="35"/>
      <c r="I28" s="35">
        <v>50</v>
      </c>
      <c r="J28" s="52">
        <f t="shared" si="0"/>
        <v>50</v>
      </c>
      <c r="K28" s="26"/>
      <c r="L28" s="53">
        <f t="shared" si="1"/>
        <v>0</v>
      </c>
      <c r="M28" s="26"/>
      <c r="N28" s="33" t="s">
        <v>25</v>
      </c>
    </row>
    <row r="29" spans="1:14" ht="31.5" x14ac:dyDescent="0.25">
      <c r="A29" s="49"/>
      <c r="B29" s="32" t="s">
        <v>81</v>
      </c>
      <c r="C29" s="35" t="s">
        <v>72</v>
      </c>
      <c r="D29" s="35" t="s">
        <v>82</v>
      </c>
      <c r="E29" s="35" t="s">
        <v>22</v>
      </c>
      <c r="F29" s="35">
        <v>140</v>
      </c>
      <c r="G29" s="35">
        <v>120</v>
      </c>
      <c r="H29" s="35">
        <v>300</v>
      </c>
      <c r="I29" s="35">
        <v>120</v>
      </c>
      <c r="J29" s="52">
        <f t="shared" si="0"/>
        <v>680</v>
      </c>
      <c r="K29" s="26"/>
      <c r="L29" s="53">
        <f t="shared" si="1"/>
        <v>0</v>
      </c>
      <c r="M29" s="26"/>
      <c r="N29" s="33" t="s">
        <v>25</v>
      </c>
    </row>
    <row r="30" spans="1:14" x14ac:dyDescent="0.25">
      <c r="A30" s="49"/>
      <c r="B30" s="32" t="s">
        <v>180</v>
      </c>
      <c r="C30" s="35" t="s">
        <v>72</v>
      </c>
      <c r="D30" s="35"/>
      <c r="E30" s="35" t="s">
        <v>22</v>
      </c>
      <c r="F30" s="35">
        <v>70</v>
      </c>
      <c r="G30" s="35">
        <v>60</v>
      </c>
      <c r="H30" s="35">
        <v>150</v>
      </c>
      <c r="I30" s="35">
        <v>60</v>
      </c>
      <c r="J30" s="52">
        <f t="shared" si="0"/>
        <v>340</v>
      </c>
      <c r="K30" s="26"/>
      <c r="L30" s="53">
        <f t="shared" si="1"/>
        <v>0</v>
      </c>
      <c r="M30" s="26"/>
      <c r="N30" s="33" t="s">
        <v>25</v>
      </c>
    </row>
    <row r="31" spans="1:14" ht="31.5" x14ac:dyDescent="0.25">
      <c r="A31" s="49"/>
      <c r="B31" s="32" t="s">
        <v>83</v>
      </c>
      <c r="C31" s="35"/>
      <c r="D31" s="35" t="s">
        <v>84</v>
      </c>
      <c r="E31" s="35" t="s">
        <v>22</v>
      </c>
      <c r="F31" s="35">
        <v>400</v>
      </c>
      <c r="G31" s="35">
        <v>400</v>
      </c>
      <c r="H31" s="35">
        <v>400</v>
      </c>
      <c r="I31" s="35">
        <v>400</v>
      </c>
      <c r="J31" s="52">
        <f t="shared" si="0"/>
        <v>1600</v>
      </c>
      <c r="K31" s="26"/>
      <c r="L31" s="53">
        <f t="shared" si="1"/>
        <v>0</v>
      </c>
      <c r="M31" s="26"/>
      <c r="N31" s="33" t="s">
        <v>25</v>
      </c>
    </row>
    <row r="32" spans="1:14" x14ac:dyDescent="0.25">
      <c r="A32" s="49"/>
      <c r="B32" s="24" t="s">
        <v>181</v>
      </c>
      <c r="C32" s="35"/>
      <c r="D32" s="35"/>
      <c r="E32" s="35"/>
      <c r="F32" s="35"/>
      <c r="G32" s="35"/>
      <c r="H32" s="35"/>
      <c r="I32" s="35"/>
      <c r="J32" s="52"/>
      <c r="K32" s="26"/>
      <c r="L32" s="52"/>
      <c r="M32" s="26"/>
      <c r="N32" s="33" t="s">
        <v>25</v>
      </c>
    </row>
    <row r="33" spans="1:14" x14ac:dyDescent="0.25">
      <c r="A33" s="85"/>
      <c r="B33" s="82" t="s">
        <v>104</v>
      </c>
      <c r="C33" s="34" t="s">
        <v>72</v>
      </c>
      <c r="D33" s="34"/>
      <c r="E33" s="50" t="s">
        <v>26</v>
      </c>
      <c r="F33" s="51">
        <v>6500</v>
      </c>
      <c r="G33" s="51">
        <v>5500</v>
      </c>
      <c r="H33" s="51">
        <v>7200</v>
      </c>
      <c r="I33" s="51">
        <v>6200</v>
      </c>
      <c r="J33" s="52">
        <f t="shared" ref="J33:J41" si="2">SUM(F33:I33)</f>
        <v>25400</v>
      </c>
      <c r="K33" s="26"/>
      <c r="L33" s="53">
        <f t="shared" si="1"/>
        <v>0</v>
      </c>
      <c r="M33" s="34"/>
      <c r="N33" s="33" t="s">
        <v>25</v>
      </c>
    </row>
    <row r="34" spans="1:14" s="83" customFormat="1" x14ac:dyDescent="0.25">
      <c r="A34" s="85"/>
      <c r="B34" s="82" t="s">
        <v>105</v>
      </c>
      <c r="C34" s="34" t="s">
        <v>72</v>
      </c>
      <c r="D34" s="34"/>
      <c r="E34" s="50" t="s">
        <v>26</v>
      </c>
      <c r="F34" s="51">
        <v>3000</v>
      </c>
      <c r="G34" s="51">
        <v>3000</v>
      </c>
      <c r="H34" s="51">
        <v>3000</v>
      </c>
      <c r="I34" s="51">
        <v>3000</v>
      </c>
      <c r="J34" s="52">
        <f t="shared" si="2"/>
        <v>12000</v>
      </c>
      <c r="K34" s="26"/>
      <c r="L34" s="53">
        <f t="shared" si="1"/>
        <v>0</v>
      </c>
      <c r="M34" s="34"/>
      <c r="N34" s="33" t="s">
        <v>25</v>
      </c>
    </row>
    <row r="35" spans="1:14" s="83" customFormat="1" x14ac:dyDescent="0.25">
      <c r="A35" s="85"/>
      <c r="B35" s="82" t="s">
        <v>106</v>
      </c>
      <c r="C35" s="35" t="s">
        <v>72</v>
      </c>
      <c r="D35" s="35"/>
      <c r="E35" s="50" t="s">
        <v>26</v>
      </c>
      <c r="F35" s="51">
        <v>4500</v>
      </c>
      <c r="G35" s="51">
        <v>3500</v>
      </c>
      <c r="H35" s="51">
        <v>4200</v>
      </c>
      <c r="I35" s="51">
        <v>4200</v>
      </c>
      <c r="J35" s="52">
        <f t="shared" si="2"/>
        <v>16400</v>
      </c>
      <c r="K35" s="26"/>
      <c r="L35" s="53">
        <f t="shared" si="1"/>
        <v>0</v>
      </c>
      <c r="M35" s="34"/>
      <c r="N35" s="33" t="s">
        <v>25</v>
      </c>
    </row>
    <row r="36" spans="1:14" x14ac:dyDescent="0.25">
      <c r="A36" s="85"/>
      <c r="B36" s="82" t="s">
        <v>107</v>
      </c>
      <c r="C36" s="35" t="s">
        <v>72</v>
      </c>
      <c r="D36" s="35"/>
      <c r="E36" s="50" t="s">
        <v>26</v>
      </c>
      <c r="F36" s="51"/>
      <c r="G36" s="51"/>
      <c r="H36" s="51"/>
      <c r="I36" s="51">
        <v>150</v>
      </c>
      <c r="J36" s="52">
        <f t="shared" si="2"/>
        <v>150</v>
      </c>
      <c r="K36" s="26"/>
      <c r="L36" s="53">
        <f t="shared" si="1"/>
        <v>0</v>
      </c>
      <c r="M36" s="34"/>
      <c r="N36" s="33" t="s">
        <v>25</v>
      </c>
    </row>
    <row r="37" spans="1:14" x14ac:dyDescent="0.25">
      <c r="A37" s="85"/>
      <c r="B37" s="82" t="s">
        <v>108</v>
      </c>
      <c r="C37" s="50" t="s">
        <v>72</v>
      </c>
      <c r="D37" s="51"/>
      <c r="E37" s="51" t="s">
        <v>26</v>
      </c>
      <c r="F37" s="51">
        <v>500</v>
      </c>
      <c r="G37" s="51">
        <v>500</v>
      </c>
      <c r="H37" s="51">
        <v>600</v>
      </c>
      <c r="I37" s="51">
        <v>500</v>
      </c>
      <c r="J37" s="52">
        <f t="shared" si="2"/>
        <v>2100</v>
      </c>
      <c r="K37" s="26"/>
      <c r="L37" s="53">
        <f t="shared" si="1"/>
        <v>0</v>
      </c>
      <c r="M37" s="34"/>
      <c r="N37" s="33" t="s">
        <v>25</v>
      </c>
    </row>
    <row r="38" spans="1:14" x14ac:dyDescent="0.25">
      <c r="A38" s="85"/>
      <c r="B38" s="82" t="s">
        <v>99</v>
      </c>
      <c r="C38" s="50" t="s">
        <v>72</v>
      </c>
      <c r="D38" s="51"/>
      <c r="E38" s="51" t="s">
        <v>26</v>
      </c>
      <c r="F38" s="51">
        <v>6500</v>
      </c>
      <c r="G38" s="51">
        <v>5500</v>
      </c>
      <c r="H38" s="51">
        <v>7200</v>
      </c>
      <c r="I38" s="51">
        <v>6200</v>
      </c>
      <c r="J38" s="52">
        <f t="shared" si="2"/>
        <v>25400</v>
      </c>
      <c r="K38" s="26"/>
      <c r="L38" s="53">
        <f t="shared" si="1"/>
        <v>0</v>
      </c>
      <c r="M38" s="34"/>
      <c r="N38" s="33" t="s">
        <v>25</v>
      </c>
    </row>
    <row r="39" spans="1:14" s="83" customFormat="1" x14ac:dyDescent="0.25">
      <c r="A39" s="85"/>
      <c r="B39" s="82" t="s">
        <v>100</v>
      </c>
      <c r="C39" s="34" t="s">
        <v>72</v>
      </c>
      <c r="D39" s="34"/>
      <c r="E39" s="50" t="s">
        <v>101</v>
      </c>
      <c r="F39" s="51">
        <v>10</v>
      </c>
      <c r="G39" s="51">
        <v>10</v>
      </c>
      <c r="H39" s="51">
        <v>10</v>
      </c>
      <c r="I39" s="51">
        <v>10</v>
      </c>
      <c r="J39" s="52">
        <f t="shared" si="2"/>
        <v>40</v>
      </c>
      <c r="K39" s="26"/>
      <c r="L39" s="53">
        <f t="shared" si="1"/>
        <v>0</v>
      </c>
      <c r="M39" s="34"/>
      <c r="N39" s="33" t="s">
        <v>25</v>
      </c>
    </row>
    <row r="40" spans="1:14" ht="31.5" x14ac:dyDescent="0.25">
      <c r="A40" s="85"/>
      <c r="B40" s="82" t="s">
        <v>36</v>
      </c>
      <c r="C40" s="34" t="s">
        <v>72</v>
      </c>
      <c r="D40" s="34" t="s">
        <v>102</v>
      </c>
      <c r="E40" s="50" t="s">
        <v>27</v>
      </c>
      <c r="F40" s="51">
        <v>200</v>
      </c>
      <c r="G40" s="51">
        <v>200</v>
      </c>
      <c r="H40" s="51">
        <v>200</v>
      </c>
      <c r="I40" s="51">
        <v>200</v>
      </c>
      <c r="J40" s="52">
        <f t="shared" si="2"/>
        <v>800</v>
      </c>
      <c r="K40" s="26"/>
      <c r="L40" s="53">
        <f t="shared" si="1"/>
        <v>0</v>
      </c>
      <c r="M40" s="34"/>
      <c r="N40" s="33" t="s">
        <v>25</v>
      </c>
    </row>
    <row r="41" spans="1:14" x14ac:dyDescent="0.25">
      <c r="A41" s="85"/>
      <c r="B41" s="82" t="s">
        <v>103</v>
      </c>
      <c r="C41" s="34" t="s">
        <v>72</v>
      </c>
      <c r="D41" s="34"/>
      <c r="E41" s="50" t="s">
        <v>26</v>
      </c>
      <c r="F41" s="51">
        <v>5</v>
      </c>
      <c r="G41" s="51">
        <v>5</v>
      </c>
      <c r="H41" s="51">
        <v>5</v>
      </c>
      <c r="I41" s="51">
        <v>5</v>
      </c>
      <c r="J41" s="52">
        <f t="shared" si="2"/>
        <v>20</v>
      </c>
      <c r="K41" s="26"/>
      <c r="L41" s="53">
        <f t="shared" si="1"/>
        <v>0</v>
      </c>
      <c r="M41" s="34"/>
      <c r="N41" s="33" t="s">
        <v>25</v>
      </c>
    </row>
    <row r="42" spans="1:14" x14ac:dyDescent="0.25">
      <c r="A42" s="66" t="s">
        <v>28</v>
      </c>
      <c r="B42" s="14" t="s">
        <v>29</v>
      </c>
      <c r="C42" s="15"/>
      <c r="D42" s="15"/>
      <c r="E42" s="15"/>
      <c r="F42" s="15"/>
      <c r="G42" s="15"/>
      <c r="H42" s="15"/>
      <c r="I42" s="15"/>
      <c r="J42" s="16"/>
      <c r="K42" s="16"/>
      <c r="L42" s="16"/>
      <c r="M42" s="16"/>
      <c r="N42" s="16"/>
    </row>
    <row r="43" spans="1:14" x14ac:dyDescent="0.25">
      <c r="A43" s="54" t="s">
        <v>57</v>
      </c>
      <c r="B43" s="55" t="s">
        <v>29</v>
      </c>
      <c r="C43" s="17"/>
      <c r="D43" s="17"/>
      <c r="E43" s="17"/>
      <c r="F43" s="17"/>
      <c r="G43" s="17"/>
      <c r="H43" s="17"/>
      <c r="I43" s="17"/>
      <c r="J43" s="18"/>
      <c r="K43" s="18"/>
      <c r="L43" s="18"/>
      <c r="M43" s="18"/>
      <c r="N43" s="18"/>
    </row>
    <row r="44" spans="1:14" ht="33.75" customHeight="1" x14ac:dyDescent="0.25">
      <c r="A44" s="85"/>
      <c r="B44" s="32" t="s">
        <v>95</v>
      </c>
      <c r="C44" s="35" t="s">
        <v>61</v>
      </c>
      <c r="D44" s="35" t="s">
        <v>96</v>
      </c>
      <c r="E44" s="50" t="s">
        <v>27</v>
      </c>
      <c r="F44" s="67">
        <v>680</v>
      </c>
      <c r="G44" s="67">
        <v>531</v>
      </c>
      <c r="H44" s="67">
        <v>684</v>
      </c>
      <c r="I44" s="67">
        <v>538</v>
      </c>
      <c r="J44" s="52">
        <f t="shared" ref="J44:J106" si="3">SUM(F44:I44)</f>
        <v>2433</v>
      </c>
      <c r="K44" s="53"/>
      <c r="L44" s="53">
        <f t="shared" ref="L44:L106" si="4">K44*J44</f>
        <v>0</v>
      </c>
      <c r="M44" s="34"/>
      <c r="N44" s="33" t="s">
        <v>25</v>
      </c>
    </row>
    <row r="45" spans="1:14" ht="33.75" customHeight="1" x14ac:dyDescent="0.25">
      <c r="A45" s="85"/>
      <c r="B45" s="32" t="s">
        <v>51</v>
      </c>
      <c r="C45" s="35" t="s">
        <v>61</v>
      </c>
      <c r="D45" s="35" t="s">
        <v>97</v>
      </c>
      <c r="E45" s="50" t="s">
        <v>27</v>
      </c>
      <c r="F45" s="67">
        <v>1</v>
      </c>
      <c r="G45" s="67">
        <v>1</v>
      </c>
      <c r="H45" s="67">
        <v>1</v>
      </c>
      <c r="I45" s="67">
        <v>1</v>
      </c>
      <c r="J45" s="52">
        <f t="shared" si="3"/>
        <v>4</v>
      </c>
      <c r="K45" s="53"/>
      <c r="L45" s="53">
        <f t="shared" si="4"/>
        <v>0</v>
      </c>
      <c r="M45" s="34"/>
      <c r="N45" s="33" t="s">
        <v>25</v>
      </c>
    </row>
    <row r="46" spans="1:14" ht="33.75" customHeight="1" x14ac:dyDescent="0.25">
      <c r="A46" s="85"/>
      <c r="B46" s="32" t="s">
        <v>51</v>
      </c>
      <c r="C46" s="35" t="s">
        <v>61</v>
      </c>
      <c r="D46" s="35" t="s">
        <v>37</v>
      </c>
      <c r="E46" s="50" t="s">
        <v>27</v>
      </c>
      <c r="F46" s="67">
        <v>4</v>
      </c>
      <c r="G46" s="67">
        <v>3</v>
      </c>
      <c r="H46" s="67">
        <v>5</v>
      </c>
      <c r="I46" s="67">
        <v>3</v>
      </c>
      <c r="J46" s="52">
        <f t="shared" si="3"/>
        <v>15</v>
      </c>
      <c r="K46" s="53"/>
      <c r="L46" s="53">
        <f t="shared" si="4"/>
        <v>0</v>
      </c>
      <c r="M46" s="34"/>
      <c r="N46" s="33" t="s">
        <v>25</v>
      </c>
    </row>
    <row r="47" spans="1:14" ht="33.75" customHeight="1" x14ac:dyDescent="0.25">
      <c r="A47" s="85"/>
      <c r="B47" s="32" t="s">
        <v>51</v>
      </c>
      <c r="C47" s="35" t="s">
        <v>61</v>
      </c>
      <c r="D47" s="35" t="s">
        <v>98</v>
      </c>
      <c r="E47" s="50" t="s">
        <v>27</v>
      </c>
      <c r="F47" s="67">
        <v>1</v>
      </c>
      <c r="G47" s="67"/>
      <c r="H47" s="67"/>
      <c r="I47" s="67">
        <v>9</v>
      </c>
      <c r="J47" s="52">
        <f t="shared" si="3"/>
        <v>10</v>
      </c>
      <c r="K47" s="53"/>
      <c r="L47" s="53">
        <f t="shared" si="4"/>
        <v>0</v>
      </c>
      <c r="M47" s="34"/>
      <c r="N47" s="33" t="s">
        <v>25</v>
      </c>
    </row>
    <row r="48" spans="1:14" ht="33.75" customHeight="1" x14ac:dyDescent="0.25">
      <c r="A48" s="85"/>
      <c r="B48" s="32" t="s">
        <v>152</v>
      </c>
      <c r="C48" s="35" t="s">
        <v>85</v>
      </c>
      <c r="D48" s="35"/>
      <c r="E48" s="50" t="s">
        <v>27</v>
      </c>
      <c r="F48" s="67">
        <v>2</v>
      </c>
      <c r="G48" s="67">
        <v>2</v>
      </c>
      <c r="H48" s="67">
        <v>2</v>
      </c>
      <c r="I48" s="67">
        <v>2</v>
      </c>
      <c r="J48" s="52">
        <f t="shared" si="3"/>
        <v>8</v>
      </c>
      <c r="K48" s="53"/>
      <c r="L48" s="53">
        <f t="shared" si="4"/>
        <v>0</v>
      </c>
      <c r="M48" s="34"/>
      <c r="N48" s="33" t="s">
        <v>25</v>
      </c>
    </row>
    <row r="49" spans="1:14" ht="33.75" customHeight="1" x14ac:dyDescent="0.25">
      <c r="A49" s="85"/>
      <c r="B49" s="32" t="s">
        <v>153</v>
      </c>
      <c r="C49" s="35" t="s">
        <v>85</v>
      </c>
      <c r="D49" s="35"/>
      <c r="E49" s="50" t="s">
        <v>27</v>
      </c>
      <c r="F49" s="67">
        <v>2</v>
      </c>
      <c r="G49" s="67">
        <v>4</v>
      </c>
      <c r="H49" s="67">
        <v>6</v>
      </c>
      <c r="I49" s="67">
        <v>4</v>
      </c>
      <c r="J49" s="52">
        <f t="shared" si="3"/>
        <v>16</v>
      </c>
      <c r="K49" s="53"/>
      <c r="L49" s="53">
        <f t="shared" si="4"/>
        <v>0</v>
      </c>
      <c r="M49" s="34"/>
      <c r="N49" s="33" t="s">
        <v>25</v>
      </c>
    </row>
    <row r="50" spans="1:14" ht="33.75" customHeight="1" x14ac:dyDescent="0.25">
      <c r="A50" s="85"/>
      <c r="B50" s="32" t="s">
        <v>154</v>
      </c>
      <c r="C50" s="35" t="s">
        <v>85</v>
      </c>
      <c r="D50" s="35"/>
      <c r="E50" s="50" t="s">
        <v>27</v>
      </c>
      <c r="F50" s="67"/>
      <c r="G50" s="67">
        <v>2</v>
      </c>
      <c r="H50" s="67">
        <v>4</v>
      </c>
      <c r="I50" s="67">
        <v>2</v>
      </c>
      <c r="J50" s="52">
        <f t="shared" si="3"/>
        <v>8</v>
      </c>
      <c r="K50" s="53"/>
      <c r="L50" s="53">
        <f t="shared" si="4"/>
        <v>0</v>
      </c>
      <c r="M50" s="34"/>
      <c r="N50" s="33" t="s">
        <v>25</v>
      </c>
    </row>
    <row r="51" spans="1:14" ht="33.75" customHeight="1" x14ac:dyDescent="0.25">
      <c r="A51" s="85"/>
      <c r="B51" s="32" t="s">
        <v>155</v>
      </c>
      <c r="C51" s="35" t="s">
        <v>85</v>
      </c>
      <c r="D51" s="35"/>
      <c r="E51" s="50" t="s">
        <v>27</v>
      </c>
      <c r="F51" s="67">
        <v>2</v>
      </c>
      <c r="G51" s="67"/>
      <c r="H51" s="67"/>
      <c r="I51" s="67"/>
      <c r="J51" s="52">
        <f t="shared" si="3"/>
        <v>2</v>
      </c>
      <c r="K51" s="53"/>
      <c r="L51" s="53">
        <f t="shared" si="4"/>
        <v>0</v>
      </c>
      <c r="M51" s="34"/>
      <c r="N51" s="33" t="s">
        <v>25</v>
      </c>
    </row>
    <row r="52" spans="1:14" ht="33.75" customHeight="1" x14ac:dyDescent="0.25">
      <c r="A52" s="85"/>
      <c r="B52" s="32" t="s">
        <v>156</v>
      </c>
      <c r="C52" s="35" t="s">
        <v>85</v>
      </c>
      <c r="D52" s="35"/>
      <c r="E52" s="50" t="s">
        <v>27</v>
      </c>
      <c r="F52" s="67">
        <v>4</v>
      </c>
      <c r="G52" s="67">
        <v>3</v>
      </c>
      <c r="H52" s="67">
        <v>5</v>
      </c>
      <c r="I52" s="67">
        <v>3</v>
      </c>
      <c r="J52" s="52">
        <f t="shared" si="3"/>
        <v>15</v>
      </c>
      <c r="K52" s="53"/>
      <c r="L52" s="53">
        <f t="shared" si="4"/>
        <v>0</v>
      </c>
      <c r="M52" s="34"/>
      <c r="N52" s="33" t="s">
        <v>25</v>
      </c>
    </row>
    <row r="53" spans="1:14" ht="33.75" customHeight="1" x14ac:dyDescent="0.25">
      <c r="A53" s="85"/>
      <c r="B53" s="32" t="s">
        <v>157</v>
      </c>
      <c r="C53" s="35"/>
      <c r="D53" s="35" t="s">
        <v>86</v>
      </c>
      <c r="E53" s="50" t="s">
        <v>26</v>
      </c>
      <c r="F53" s="67">
        <v>2</v>
      </c>
      <c r="G53" s="67">
        <v>2</v>
      </c>
      <c r="H53" s="67"/>
      <c r="I53" s="67">
        <v>2</v>
      </c>
      <c r="J53" s="52">
        <f t="shared" si="3"/>
        <v>6</v>
      </c>
      <c r="K53" s="53"/>
      <c r="L53" s="53">
        <f t="shared" si="4"/>
        <v>0</v>
      </c>
      <c r="M53" s="34"/>
      <c r="N53" s="33" t="s">
        <v>25</v>
      </c>
    </row>
    <row r="54" spans="1:14" ht="33.75" customHeight="1" x14ac:dyDescent="0.25">
      <c r="A54" s="85"/>
      <c r="B54" s="32" t="s">
        <v>158</v>
      </c>
      <c r="C54" s="35"/>
      <c r="D54" s="35" t="s">
        <v>159</v>
      </c>
      <c r="E54" s="50" t="s">
        <v>26</v>
      </c>
      <c r="F54" s="67"/>
      <c r="G54" s="67"/>
      <c r="H54" s="67">
        <v>2</v>
      </c>
      <c r="I54" s="67"/>
      <c r="J54" s="52">
        <f t="shared" si="3"/>
        <v>2</v>
      </c>
      <c r="K54" s="53"/>
      <c r="L54" s="53">
        <f t="shared" si="4"/>
        <v>0</v>
      </c>
      <c r="M54" s="34"/>
      <c r="N54" s="33" t="s">
        <v>25</v>
      </c>
    </row>
    <row r="55" spans="1:14" ht="33.75" customHeight="1" x14ac:dyDescent="0.25">
      <c r="A55" s="85"/>
      <c r="B55" s="32" t="s">
        <v>32</v>
      </c>
      <c r="C55" s="35" t="s">
        <v>61</v>
      </c>
      <c r="D55" s="35" t="s">
        <v>33</v>
      </c>
      <c r="E55" s="50" t="s">
        <v>27</v>
      </c>
      <c r="F55" s="67">
        <v>2</v>
      </c>
      <c r="G55" s="67">
        <v>2</v>
      </c>
      <c r="H55" s="67">
        <v>3</v>
      </c>
      <c r="I55" s="67">
        <v>2</v>
      </c>
      <c r="J55" s="52">
        <f t="shared" si="3"/>
        <v>9</v>
      </c>
      <c r="K55" s="53"/>
      <c r="L55" s="53">
        <f t="shared" si="4"/>
        <v>0</v>
      </c>
      <c r="M55" s="34"/>
      <c r="N55" s="33" t="s">
        <v>25</v>
      </c>
    </row>
    <row r="56" spans="1:14" ht="33.75" customHeight="1" x14ac:dyDescent="0.25">
      <c r="A56" s="85"/>
      <c r="B56" s="32" t="s">
        <v>90</v>
      </c>
      <c r="C56" s="35" t="s">
        <v>61</v>
      </c>
      <c r="D56" s="35"/>
      <c r="E56" s="50" t="s">
        <v>27</v>
      </c>
      <c r="F56" s="67"/>
      <c r="G56" s="67">
        <v>1</v>
      </c>
      <c r="H56" s="67">
        <v>2</v>
      </c>
      <c r="I56" s="67">
        <v>1</v>
      </c>
      <c r="J56" s="52">
        <f t="shared" si="3"/>
        <v>4</v>
      </c>
      <c r="K56" s="53"/>
      <c r="L56" s="53">
        <f t="shared" si="4"/>
        <v>0</v>
      </c>
      <c r="M56" s="34"/>
      <c r="N56" s="33" t="s">
        <v>25</v>
      </c>
    </row>
    <row r="57" spans="1:14" ht="33.75" customHeight="1" x14ac:dyDescent="0.25">
      <c r="A57" s="85"/>
      <c r="B57" s="32" t="s">
        <v>91</v>
      </c>
      <c r="C57" s="35" t="s">
        <v>61</v>
      </c>
      <c r="D57" s="35"/>
      <c r="E57" s="50" t="s">
        <v>27</v>
      </c>
      <c r="F57" s="67"/>
      <c r="G57" s="67">
        <v>1</v>
      </c>
      <c r="H57" s="67">
        <v>1</v>
      </c>
      <c r="I57" s="67">
        <v>1</v>
      </c>
      <c r="J57" s="52">
        <f t="shared" si="3"/>
        <v>3</v>
      </c>
      <c r="K57" s="53"/>
      <c r="L57" s="53">
        <f t="shared" si="4"/>
        <v>0</v>
      </c>
      <c r="M57" s="34"/>
      <c r="N57" s="33" t="s">
        <v>25</v>
      </c>
    </row>
    <row r="58" spans="1:14" ht="33.75" customHeight="1" x14ac:dyDescent="0.25">
      <c r="A58" s="85"/>
      <c r="B58" s="32" t="s">
        <v>92</v>
      </c>
      <c r="C58" s="28" t="s">
        <v>61</v>
      </c>
      <c r="D58" s="28"/>
      <c r="E58" s="29" t="s">
        <v>27</v>
      </c>
      <c r="F58" s="81">
        <v>1</v>
      </c>
      <c r="G58" s="29"/>
      <c r="H58" s="29"/>
      <c r="I58" s="29"/>
      <c r="J58" s="52">
        <f t="shared" si="3"/>
        <v>1</v>
      </c>
      <c r="K58" s="53"/>
      <c r="L58" s="53">
        <f t="shared" si="4"/>
        <v>0</v>
      </c>
      <c r="M58" s="34"/>
      <c r="N58" s="33" t="s">
        <v>25</v>
      </c>
    </row>
    <row r="59" spans="1:14" ht="33.75" customHeight="1" x14ac:dyDescent="0.25">
      <c r="A59" s="85"/>
      <c r="B59" s="32" t="s">
        <v>93</v>
      </c>
      <c r="C59" s="28" t="s">
        <v>61</v>
      </c>
      <c r="D59" s="28" t="s">
        <v>94</v>
      </c>
      <c r="E59" s="29" t="s">
        <v>27</v>
      </c>
      <c r="F59" s="81">
        <v>1</v>
      </c>
      <c r="G59" s="29">
        <v>1</v>
      </c>
      <c r="H59" s="29">
        <v>1</v>
      </c>
      <c r="I59" s="29">
        <v>1</v>
      </c>
      <c r="J59" s="52">
        <f t="shared" si="3"/>
        <v>4</v>
      </c>
      <c r="K59" s="53"/>
      <c r="L59" s="53">
        <f t="shared" si="4"/>
        <v>0</v>
      </c>
      <c r="M59" s="34"/>
      <c r="N59" s="33" t="s">
        <v>25</v>
      </c>
    </row>
    <row r="60" spans="1:14" ht="33.75" customHeight="1" x14ac:dyDescent="0.25">
      <c r="A60" s="85"/>
      <c r="B60" s="32" t="s">
        <v>160</v>
      </c>
      <c r="C60" s="35" t="s">
        <v>61</v>
      </c>
      <c r="D60" s="35" t="s">
        <v>87</v>
      </c>
      <c r="E60" s="50" t="s">
        <v>27</v>
      </c>
      <c r="F60" s="67">
        <v>48</v>
      </c>
      <c r="G60" s="67">
        <v>40</v>
      </c>
      <c r="H60" s="67">
        <v>96</v>
      </c>
      <c r="I60" s="67">
        <v>40</v>
      </c>
      <c r="J60" s="52">
        <f t="shared" si="3"/>
        <v>224</v>
      </c>
      <c r="K60" s="53"/>
      <c r="L60" s="53">
        <f t="shared" si="4"/>
        <v>0</v>
      </c>
      <c r="M60" s="34"/>
      <c r="N60" s="33" t="s">
        <v>25</v>
      </c>
    </row>
    <row r="61" spans="1:14" ht="33.75" customHeight="1" x14ac:dyDescent="0.25">
      <c r="A61" s="85"/>
      <c r="B61" s="32" t="s">
        <v>161</v>
      </c>
      <c r="C61" s="35" t="s">
        <v>61</v>
      </c>
      <c r="D61" s="35" t="s">
        <v>88</v>
      </c>
      <c r="E61" s="50" t="s">
        <v>27</v>
      </c>
      <c r="F61" s="67">
        <v>47</v>
      </c>
      <c r="G61" s="67">
        <v>39</v>
      </c>
      <c r="H61" s="67">
        <v>26</v>
      </c>
      <c r="I61" s="67">
        <v>39</v>
      </c>
      <c r="J61" s="52">
        <f t="shared" si="3"/>
        <v>151</v>
      </c>
      <c r="K61" s="53"/>
      <c r="L61" s="53">
        <f t="shared" si="4"/>
        <v>0</v>
      </c>
      <c r="M61" s="34"/>
      <c r="N61" s="33" t="s">
        <v>25</v>
      </c>
    </row>
    <row r="62" spans="1:14" ht="33.75" customHeight="1" x14ac:dyDescent="0.25">
      <c r="A62" s="85"/>
      <c r="B62" s="32" t="s">
        <v>109</v>
      </c>
      <c r="C62" s="35" t="s">
        <v>110</v>
      </c>
      <c r="D62" s="35" t="s">
        <v>111</v>
      </c>
      <c r="E62" s="50" t="s">
        <v>27</v>
      </c>
      <c r="F62" s="67">
        <v>46</v>
      </c>
      <c r="G62" s="67">
        <v>38</v>
      </c>
      <c r="H62" s="67">
        <v>47</v>
      </c>
      <c r="I62" s="67">
        <v>18</v>
      </c>
      <c r="J62" s="52">
        <f t="shared" si="3"/>
        <v>149</v>
      </c>
      <c r="K62" s="53"/>
      <c r="L62" s="53">
        <f t="shared" si="4"/>
        <v>0</v>
      </c>
      <c r="M62" s="34"/>
      <c r="N62" s="33" t="s">
        <v>25</v>
      </c>
    </row>
    <row r="63" spans="1:14" ht="33.75" customHeight="1" x14ac:dyDescent="0.25">
      <c r="A63" s="85"/>
      <c r="B63" s="32" t="s">
        <v>112</v>
      </c>
      <c r="C63" s="35" t="s">
        <v>110</v>
      </c>
      <c r="D63" s="35"/>
      <c r="E63" s="50" t="s">
        <v>27</v>
      </c>
      <c r="F63" s="67">
        <v>50</v>
      </c>
      <c r="G63" s="67">
        <v>41</v>
      </c>
      <c r="H63" s="67">
        <v>52</v>
      </c>
      <c r="I63" s="67">
        <v>21</v>
      </c>
      <c r="J63" s="52">
        <f t="shared" si="3"/>
        <v>164</v>
      </c>
      <c r="K63" s="53"/>
      <c r="L63" s="53">
        <f t="shared" si="4"/>
        <v>0</v>
      </c>
      <c r="M63" s="34"/>
      <c r="N63" s="33" t="s">
        <v>25</v>
      </c>
    </row>
    <row r="64" spans="1:14" ht="33.75" customHeight="1" x14ac:dyDescent="0.25">
      <c r="A64" s="85"/>
      <c r="B64" s="32" t="s">
        <v>52</v>
      </c>
      <c r="C64" s="35" t="s">
        <v>61</v>
      </c>
      <c r="D64" s="35" t="s">
        <v>55</v>
      </c>
      <c r="E64" s="50" t="s">
        <v>27</v>
      </c>
      <c r="F64" s="67">
        <v>46</v>
      </c>
      <c r="G64" s="67">
        <v>38</v>
      </c>
      <c r="H64" s="67">
        <v>94</v>
      </c>
      <c r="I64" s="67">
        <v>38</v>
      </c>
      <c r="J64" s="52">
        <f t="shared" si="3"/>
        <v>216</v>
      </c>
      <c r="K64" s="53"/>
      <c r="L64" s="53">
        <f t="shared" si="4"/>
        <v>0</v>
      </c>
      <c r="M64" s="34"/>
      <c r="N64" s="33" t="s">
        <v>25</v>
      </c>
    </row>
    <row r="65" spans="1:14" ht="33.75" customHeight="1" x14ac:dyDescent="0.25">
      <c r="A65" s="85"/>
      <c r="B65" s="32" t="s">
        <v>162</v>
      </c>
      <c r="C65" s="35" t="s">
        <v>61</v>
      </c>
      <c r="D65" s="35" t="s">
        <v>89</v>
      </c>
      <c r="E65" s="50" t="s">
        <v>27</v>
      </c>
      <c r="F65" s="67">
        <v>792</v>
      </c>
      <c r="G65" s="67">
        <v>655</v>
      </c>
      <c r="H65" s="67">
        <v>771</v>
      </c>
      <c r="I65" s="67">
        <v>551</v>
      </c>
      <c r="J65" s="52">
        <f t="shared" si="3"/>
        <v>2769</v>
      </c>
      <c r="K65" s="53"/>
      <c r="L65" s="53">
        <f t="shared" si="4"/>
        <v>0</v>
      </c>
      <c r="M65" s="34"/>
      <c r="N65" s="33" t="s">
        <v>25</v>
      </c>
    </row>
    <row r="66" spans="1:14" ht="33.75" customHeight="1" x14ac:dyDescent="0.25">
      <c r="A66" s="85"/>
      <c r="B66" s="32" t="s">
        <v>53</v>
      </c>
      <c r="C66" s="35" t="s">
        <v>61</v>
      </c>
      <c r="D66" s="35" t="s">
        <v>56</v>
      </c>
      <c r="E66" s="50" t="s">
        <v>27</v>
      </c>
      <c r="F66" s="67">
        <v>56</v>
      </c>
      <c r="G66" s="67">
        <v>44</v>
      </c>
      <c r="H66" s="67">
        <v>81</v>
      </c>
      <c r="I66" s="67">
        <v>46</v>
      </c>
      <c r="J66" s="52">
        <f t="shared" si="3"/>
        <v>227</v>
      </c>
      <c r="K66" s="53"/>
      <c r="L66" s="53">
        <f t="shared" si="4"/>
        <v>0</v>
      </c>
      <c r="M66" s="34"/>
      <c r="N66" s="33" t="s">
        <v>25</v>
      </c>
    </row>
    <row r="67" spans="1:14" ht="33.75" customHeight="1" x14ac:dyDescent="0.25">
      <c r="A67" s="85"/>
      <c r="B67" s="32" t="s">
        <v>113</v>
      </c>
      <c r="C67" s="35" t="s">
        <v>61</v>
      </c>
      <c r="D67" s="35" t="s">
        <v>114</v>
      </c>
      <c r="E67" s="50" t="s">
        <v>27</v>
      </c>
      <c r="F67" s="67">
        <v>192</v>
      </c>
      <c r="G67" s="67">
        <v>177</v>
      </c>
      <c r="H67" s="67">
        <v>199</v>
      </c>
      <c r="I67" s="67">
        <v>114</v>
      </c>
      <c r="J67" s="52">
        <f t="shared" si="3"/>
        <v>682</v>
      </c>
      <c r="K67" s="53"/>
      <c r="L67" s="53">
        <f t="shared" si="4"/>
        <v>0</v>
      </c>
      <c r="M67" s="34"/>
      <c r="N67" s="33" t="s">
        <v>25</v>
      </c>
    </row>
    <row r="68" spans="1:14" ht="33.75" customHeight="1" x14ac:dyDescent="0.25">
      <c r="A68" s="85"/>
      <c r="B68" s="32" t="s">
        <v>115</v>
      </c>
      <c r="C68" s="35" t="s">
        <v>61</v>
      </c>
      <c r="D68" s="35" t="s">
        <v>116</v>
      </c>
      <c r="E68" s="50" t="s">
        <v>27</v>
      </c>
      <c r="F68" s="67">
        <v>4</v>
      </c>
      <c r="G68" s="67">
        <v>3</v>
      </c>
      <c r="H68" s="67">
        <v>5</v>
      </c>
      <c r="I68" s="67">
        <v>3</v>
      </c>
      <c r="J68" s="52">
        <f t="shared" si="3"/>
        <v>15</v>
      </c>
      <c r="K68" s="53"/>
      <c r="L68" s="53">
        <f t="shared" si="4"/>
        <v>0</v>
      </c>
      <c r="M68" s="34"/>
      <c r="N68" s="33" t="s">
        <v>25</v>
      </c>
    </row>
    <row r="69" spans="1:14" ht="33.75" customHeight="1" x14ac:dyDescent="0.25">
      <c r="A69" s="85"/>
      <c r="B69" s="32" t="s">
        <v>115</v>
      </c>
      <c r="C69" s="35" t="s">
        <v>61</v>
      </c>
      <c r="D69" s="35" t="s">
        <v>117</v>
      </c>
      <c r="E69" s="50" t="s">
        <v>27</v>
      </c>
      <c r="F69" s="67">
        <v>1</v>
      </c>
      <c r="G69" s="67"/>
      <c r="H69" s="67"/>
      <c r="I69" s="67"/>
      <c r="J69" s="52">
        <f t="shared" si="3"/>
        <v>1</v>
      </c>
      <c r="K69" s="53"/>
      <c r="L69" s="53">
        <f t="shared" si="4"/>
        <v>0</v>
      </c>
      <c r="M69" s="34"/>
      <c r="N69" s="33" t="s">
        <v>25</v>
      </c>
    </row>
    <row r="70" spans="1:14" ht="33.75" customHeight="1" x14ac:dyDescent="0.25">
      <c r="A70" s="85"/>
      <c r="B70" s="32" t="s">
        <v>115</v>
      </c>
      <c r="C70" s="35" t="s">
        <v>61</v>
      </c>
      <c r="D70" s="35" t="s">
        <v>118</v>
      </c>
      <c r="E70" s="50" t="s">
        <v>27</v>
      </c>
      <c r="F70" s="67"/>
      <c r="G70" s="67">
        <v>1</v>
      </c>
      <c r="H70" s="67">
        <v>1</v>
      </c>
      <c r="I70" s="67">
        <v>1</v>
      </c>
      <c r="J70" s="52">
        <f t="shared" si="3"/>
        <v>3</v>
      </c>
      <c r="K70" s="53"/>
      <c r="L70" s="53">
        <f t="shared" si="4"/>
        <v>0</v>
      </c>
      <c r="M70" s="34"/>
      <c r="N70" s="33" t="s">
        <v>25</v>
      </c>
    </row>
    <row r="71" spans="1:14" ht="33.75" customHeight="1" x14ac:dyDescent="0.25">
      <c r="A71" s="85"/>
      <c r="B71" s="32" t="s">
        <v>115</v>
      </c>
      <c r="C71" s="35" t="s">
        <v>61</v>
      </c>
      <c r="D71" s="35" t="s">
        <v>119</v>
      </c>
      <c r="E71" s="50" t="s">
        <v>27</v>
      </c>
      <c r="F71" s="67">
        <v>1</v>
      </c>
      <c r="G71" s="67"/>
      <c r="H71" s="67"/>
      <c r="I71" s="67"/>
      <c r="J71" s="52">
        <f t="shared" si="3"/>
        <v>1</v>
      </c>
      <c r="K71" s="53"/>
      <c r="L71" s="53">
        <f t="shared" si="4"/>
        <v>0</v>
      </c>
      <c r="M71" s="34"/>
      <c r="N71" s="33" t="s">
        <v>25</v>
      </c>
    </row>
    <row r="72" spans="1:14" ht="33.75" customHeight="1" x14ac:dyDescent="0.25">
      <c r="A72" s="85"/>
      <c r="B72" s="32" t="s">
        <v>115</v>
      </c>
      <c r="C72" s="35" t="s">
        <v>61</v>
      </c>
      <c r="D72" s="35" t="s">
        <v>120</v>
      </c>
      <c r="E72" s="50" t="s">
        <v>27</v>
      </c>
      <c r="F72" s="67"/>
      <c r="G72" s="67">
        <v>1</v>
      </c>
      <c r="H72" s="67">
        <v>2</v>
      </c>
      <c r="I72" s="67">
        <v>1</v>
      </c>
      <c r="J72" s="52">
        <f t="shared" si="3"/>
        <v>4</v>
      </c>
      <c r="K72" s="53"/>
      <c r="L72" s="53">
        <f t="shared" si="4"/>
        <v>0</v>
      </c>
      <c r="M72" s="34"/>
      <c r="N72" s="33" t="s">
        <v>25</v>
      </c>
    </row>
    <row r="73" spans="1:14" x14ac:dyDescent="0.25">
      <c r="A73" s="85"/>
      <c r="B73" s="32" t="s">
        <v>121</v>
      </c>
      <c r="C73" s="35"/>
      <c r="D73" s="68" t="s">
        <v>122</v>
      </c>
      <c r="E73" s="50" t="s">
        <v>27</v>
      </c>
      <c r="F73" s="67">
        <v>1</v>
      </c>
      <c r="G73" s="50">
        <v>1</v>
      </c>
      <c r="H73" s="50">
        <v>1</v>
      </c>
      <c r="I73" s="50">
        <v>1</v>
      </c>
      <c r="J73" s="52">
        <f t="shared" si="3"/>
        <v>4</v>
      </c>
      <c r="K73" s="53"/>
      <c r="L73" s="53">
        <f t="shared" si="4"/>
        <v>0</v>
      </c>
      <c r="M73" s="34"/>
      <c r="N73" s="33" t="s">
        <v>25</v>
      </c>
    </row>
    <row r="74" spans="1:14" x14ac:dyDescent="0.25">
      <c r="A74" s="85"/>
      <c r="B74" s="32" t="s">
        <v>123</v>
      </c>
      <c r="C74" s="35" t="s">
        <v>61</v>
      </c>
      <c r="D74" s="35" t="s">
        <v>124</v>
      </c>
      <c r="E74" s="50" t="s">
        <v>27</v>
      </c>
      <c r="F74" s="67">
        <v>1</v>
      </c>
      <c r="G74" s="50">
        <v>1</v>
      </c>
      <c r="H74" s="50">
        <v>1</v>
      </c>
      <c r="I74" s="50">
        <v>1</v>
      </c>
      <c r="J74" s="52">
        <f t="shared" si="3"/>
        <v>4</v>
      </c>
      <c r="K74" s="53"/>
      <c r="L74" s="53">
        <f t="shared" si="4"/>
        <v>0</v>
      </c>
      <c r="M74" s="34"/>
      <c r="N74" s="33" t="s">
        <v>25</v>
      </c>
    </row>
    <row r="75" spans="1:14" x14ac:dyDescent="0.25">
      <c r="A75" s="85"/>
      <c r="B75" s="32" t="s">
        <v>163</v>
      </c>
      <c r="C75" s="35" t="s">
        <v>61</v>
      </c>
      <c r="D75" s="35" t="s">
        <v>34</v>
      </c>
      <c r="E75" s="50" t="s">
        <v>27</v>
      </c>
      <c r="F75" s="67">
        <v>1</v>
      </c>
      <c r="G75" s="50">
        <v>1</v>
      </c>
      <c r="H75" s="50">
        <v>1</v>
      </c>
      <c r="I75" s="50">
        <v>1</v>
      </c>
      <c r="J75" s="52">
        <f t="shared" si="3"/>
        <v>4</v>
      </c>
      <c r="K75" s="53"/>
      <c r="L75" s="53">
        <f t="shared" si="4"/>
        <v>0</v>
      </c>
      <c r="M75" s="34"/>
      <c r="N75" s="33" t="s">
        <v>25</v>
      </c>
    </row>
    <row r="76" spans="1:14" s="1" customFormat="1" x14ac:dyDescent="0.25">
      <c r="A76" s="27"/>
      <c r="B76" s="32" t="s">
        <v>125</v>
      </c>
      <c r="C76" s="35" t="s">
        <v>61</v>
      </c>
      <c r="D76" s="35" t="s">
        <v>126</v>
      </c>
      <c r="E76" s="50" t="s">
        <v>27</v>
      </c>
      <c r="F76" s="67"/>
      <c r="G76" s="50"/>
      <c r="H76" s="50">
        <v>1</v>
      </c>
      <c r="I76" s="50"/>
      <c r="J76" s="52">
        <f t="shared" si="3"/>
        <v>1</v>
      </c>
      <c r="K76" s="53"/>
      <c r="L76" s="53">
        <f t="shared" si="4"/>
        <v>0</v>
      </c>
      <c r="M76" s="30"/>
      <c r="N76" s="31" t="s">
        <v>25</v>
      </c>
    </row>
    <row r="77" spans="1:14" s="1" customFormat="1" ht="31.5" x14ac:dyDescent="0.25">
      <c r="A77" s="27"/>
      <c r="B77" s="32" t="s">
        <v>127</v>
      </c>
      <c r="C77" s="35" t="s">
        <v>61</v>
      </c>
      <c r="D77" s="35" t="s">
        <v>128</v>
      </c>
      <c r="E77" s="50" t="s">
        <v>27</v>
      </c>
      <c r="F77" s="67">
        <v>8</v>
      </c>
      <c r="G77" s="50">
        <v>1</v>
      </c>
      <c r="H77" s="50">
        <v>7</v>
      </c>
      <c r="I77" s="50">
        <v>3</v>
      </c>
      <c r="J77" s="52">
        <f t="shared" si="3"/>
        <v>19</v>
      </c>
      <c r="K77" s="53"/>
      <c r="L77" s="53">
        <f t="shared" si="4"/>
        <v>0</v>
      </c>
      <c r="M77" s="30"/>
      <c r="N77" s="31" t="s">
        <v>25</v>
      </c>
    </row>
    <row r="78" spans="1:14" ht="31.5" x14ac:dyDescent="0.25">
      <c r="A78" s="85"/>
      <c r="B78" s="32" t="s">
        <v>127</v>
      </c>
      <c r="C78" s="35" t="s">
        <v>61</v>
      </c>
      <c r="D78" s="35" t="s">
        <v>35</v>
      </c>
      <c r="E78" s="50" t="s">
        <v>27</v>
      </c>
      <c r="F78" s="67">
        <v>160</v>
      </c>
      <c r="G78" s="50">
        <v>141</v>
      </c>
      <c r="H78" s="50">
        <v>238</v>
      </c>
      <c r="I78" s="50">
        <v>135</v>
      </c>
      <c r="J78" s="52">
        <f t="shared" si="3"/>
        <v>674</v>
      </c>
      <c r="K78" s="53"/>
      <c r="L78" s="53">
        <f t="shared" si="4"/>
        <v>0</v>
      </c>
      <c r="M78" s="34"/>
      <c r="N78" s="33" t="s">
        <v>25</v>
      </c>
    </row>
    <row r="79" spans="1:14" x14ac:dyDescent="0.25">
      <c r="A79" s="85"/>
      <c r="B79" s="32" t="s">
        <v>129</v>
      </c>
      <c r="C79" s="35" t="s">
        <v>61</v>
      </c>
      <c r="D79" s="35" t="s">
        <v>130</v>
      </c>
      <c r="E79" s="50" t="s">
        <v>27</v>
      </c>
      <c r="F79" s="67">
        <v>1</v>
      </c>
      <c r="G79" s="67">
        <v>1</v>
      </c>
      <c r="H79" s="67"/>
      <c r="I79" s="67">
        <v>1</v>
      </c>
      <c r="J79" s="52">
        <f t="shared" si="3"/>
        <v>3</v>
      </c>
      <c r="K79" s="53"/>
      <c r="L79" s="53">
        <f t="shared" si="4"/>
        <v>0</v>
      </c>
      <c r="M79" s="34"/>
      <c r="N79" s="33" t="s">
        <v>25</v>
      </c>
    </row>
    <row r="80" spans="1:14" x14ac:dyDescent="0.25">
      <c r="A80" s="85"/>
      <c r="B80" s="32" t="s">
        <v>129</v>
      </c>
      <c r="C80" s="35" t="s">
        <v>61</v>
      </c>
      <c r="D80" s="35" t="s">
        <v>164</v>
      </c>
      <c r="E80" s="50" t="s">
        <v>27</v>
      </c>
      <c r="F80" s="67"/>
      <c r="G80" s="50"/>
      <c r="H80" s="50">
        <v>1</v>
      </c>
      <c r="I80" s="50"/>
      <c r="J80" s="52">
        <f t="shared" si="3"/>
        <v>1</v>
      </c>
      <c r="K80" s="53"/>
      <c r="L80" s="53">
        <f t="shared" si="4"/>
        <v>0</v>
      </c>
      <c r="M80" s="34"/>
      <c r="N80" s="33" t="s">
        <v>25</v>
      </c>
    </row>
    <row r="81" spans="1:14" x14ac:dyDescent="0.25">
      <c r="A81" s="85"/>
      <c r="B81" s="32" t="s">
        <v>131</v>
      </c>
      <c r="C81" s="35" t="s">
        <v>61</v>
      </c>
      <c r="D81" s="35" t="s">
        <v>132</v>
      </c>
      <c r="E81" s="50" t="s">
        <v>27</v>
      </c>
      <c r="F81" s="67">
        <v>12</v>
      </c>
      <c r="G81" s="50">
        <v>12</v>
      </c>
      <c r="H81" s="50">
        <v>16</v>
      </c>
      <c r="I81" s="50">
        <v>11</v>
      </c>
      <c r="J81" s="52">
        <f t="shared" si="3"/>
        <v>51</v>
      </c>
      <c r="K81" s="53"/>
      <c r="L81" s="53">
        <f t="shared" si="4"/>
        <v>0</v>
      </c>
      <c r="M81" s="34"/>
      <c r="N81" s="33" t="s">
        <v>25</v>
      </c>
    </row>
    <row r="82" spans="1:14" x14ac:dyDescent="0.25">
      <c r="A82" s="85"/>
      <c r="B82" s="32" t="s">
        <v>133</v>
      </c>
      <c r="C82" s="35" t="s">
        <v>61</v>
      </c>
      <c r="D82" s="35" t="s">
        <v>134</v>
      </c>
      <c r="E82" s="50" t="s">
        <v>27</v>
      </c>
      <c r="F82" s="67">
        <v>54</v>
      </c>
      <c r="G82" s="50">
        <v>43</v>
      </c>
      <c r="H82" s="50">
        <v>79</v>
      </c>
      <c r="I82" s="50">
        <v>43</v>
      </c>
      <c r="J82" s="52">
        <f t="shared" si="3"/>
        <v>219</v>
      </c>
      <c r="K82" s="53"/>
      <c r="L82" s="53">
        <f t="shared" si="4"/>
        <v>0</v>
      </c>
      <c r="M82" s="34"/>
      <c r="N82" s="33" t="s">
        <v>25</v>
      </c>
    </row>
    <row r="83" spans="1:14" x14ac:dyDescent="0.25">
      <c r="A83" s="85"/>
      <c r="B83" s="32" t="s">
        <v>135</v>
      </c>
      <c r="C83" s="35" t="s">
        <v>61</v>
      </c>
      <c r="D83" s="35" t="s">
        <v>134</v>
      </c>
      <c r="E83" s="50" t="s">
        <v>27</v>
      </c>
      <c r="F83" s="67">
        <v>23</v>
      </c>
      <c r="G83" s="67">
        <v>19</v>
      </c>
      <c r="H83" s="67">
        <v>24</v>
      </c>
      <c r="I83" s="67">
        <v>18</v>
      </c>
      <c r="J83" s="52">
        <f t="shared" si="3"/>
        <v>84</v>
      </c>
      <c r="K83" s="53"/>
      <c r="L83" s="53">
        <f t="shared" si="4"/>
        <v>0</v>
      </c>
      <c r="M83" s="34"/>
      <c r="N83" s="33" t="s">
        <v>25</v>
      </c>
    </row>
    <row r="84" spans="1:14" ht="31.5" x14ac:dyDescent="0.25">
      <c r="A84" s="85"/>
      <c r="B84" s="32" t="s">
        <v>54</v>
      </c>
      <c r="C84" s="35" t="s">
        <v>61</v>
      </c>
      <c r="D84" s="35" t="s">
        <v>136</v>
      </c>
      <c r="E84" s="50" t="s">
        <v>27</v>
      </c>
      <c r="F84" s="67">
        <v>3</v>
      </c>
      <c r="G84" s="50">
        <v>3</v>
      </c>
      <c r="H84" s="50">
        <v>5</v>
      </c>
      <c r="I84" s="50">
        <v>3</v>
      </c>
      <c r="J84" s="52">
        <f t="shared" si="3"/>
        <v>14</v>
      </c>
      <c r="K84" s="53"/>
      <c r="L84" s="53">
        <f t="shared" si="4"/>
        <v>0</v>
      </c>
      <c r="M84" s="34"/>
      <c r="N84" s="33" t="s">
        <v>25</v>
      </c>
    </row>
    <row r="85" spans="1:14" ht="31.5" x14ac:dyDescent="0.25">
      <c r="A85" s="85"/>
      <c r="B85" s="32" t="s">
        <v>137</v>
      </c>
      <c r="C85" s="35"/>
      <c r="D85" s="35"/>
      <c r="E85" s="50" t="s">
        <v>27</v>
      </c>
      <c r="F85" s="67">
        <v>1</v>
      </c>
      <c r="G85" s="50">
        <v>1</v>
      </c>
      <c r="H85" s="50">
        <v>1</v>
      </c>
      <c r="I85" s="50">
        <v>1</v>
      </c>
      <c r="J85" s="52">
        <f t="shared" si="3"/>
        <v>4</v>
      </c>
      <c r="K85" s="53"/>
      <c r="L85" s="53">
        <f t="shared" si="4"/>
        <v>0</v>
      </c>
      <c r="M85" s="34"/>
      <c r="N85" s="33"/>
    </row>
    <row r="86" spans="1:14" x14ac:dyDescent="0.25">
      <c r="A86" s="85"/>
      <c r="B86" s="32" t="s">
        <v>138</v>
      </c>
      <c r="C86" s="35" t="s">
        <v>61</v>
      </c>
      <c r="D86" s="35" t="s">
        <v>139</v>
      </c>
      <c r="E86" s="50" t="s">
        <v>27</v>
      </c>
      <c r="F86" s="67">
        <v>7</v>
      </c>
      <c r="G86" s="50">
        <v>6</v>
      </c>
      <c r="H86" s="50">
        <v>7</v>
      </c>
      <c r="I86" s="50">
        <v>6</v>
      </c>
      <c r="J86" s="52">
        <f t="shared" si="3"/>
        <v>26</v>
      </c>
      <c r="K86" s="53"/>
      <c r="L86" s="53">
        <f t="shared" si="4"/>
        <v>0</v>
      </c>
      <c r="M86" s="34"/>
      <c r="N86" s="33" t="s">
        <v>25</v>
      </c>
    </row>
    <row r="87" spans="1:14" x14ac:dyDescent="0.25">
      <c r="A87" s="85"/>
      <c r="B87" s="32" t="s">
        <v>140</v>
      </c>
      <c r="C87" s="35" t="s">
        <v>61</v>
      </c>
      <c r="D87" s="35" t="s">
        <v>141</v>
      </c>
      <c r="E87" s="50" t="s">
        <v>27</v>
      </c>
      <c r="F87" s="67">
        <v>5</v>
      </c>
      <c r="G87" s="50">
        <v>4</v>
      </c>
      <c r="H87" s="50">
        <v>6</v>
      </c>
      <c r="I87" s="50">
        <v>4</v>
      </c>
      <c r="J87" s="52">
        <f t="shared" si="3"/>
        <v>19</v>
      </c>
      <c r="K87" s="53"/>
      <c r="L87" s="53">
        <f t="shared" si="4"/>
        <v>0</v>
      </c>
      <c r="M87" s="34"/>
      <c r="N87" s="33" t="s">
        <v>25</v>
      </c>
    </row>
    <row r="88" spans="1:14" x14ac:dyDescent="0.25">
      <c r="A88" s="85"/>
      <c r="B88" s="32" t="s">
        <v>165</v>
      </c>
      <c r="C88" s="35" t="s">
        <v>61</v>
      </c>
      <c r="D88" s="35" t="s">
        <v>166</v>
      </c>
      <c r="E88" s="50" t="s">
        <v>27</v>
      </c>
      <c r="F88" s="67">
        <v>46</v>
      </c>
      <c r="G88" s="50">
        <v>38</v>
      </c>
      <c r="H88" s="50">
        <v>47</v>
      </c>
      <c r="I88" s="50">
        <v>19</v>
      </c>
      <c r="J88" s="52">
        <f t="shared" si="3"/>
        <v>150</v>
      </c>
      <c r="K88" s="53"/>
      <c r="L88" s="53">
        <f t="shared" si="4"/>
        <v>0</v>
      </c>
      <c r="M88" s="34"/>
      <c r="N88" s="33" t="s">
        <v>25</v>
      </c>
    </row>
    <row r="89" spans="1:14" x14ac:dyDescent="0.25">
      <c r="A89" s="85"/>
      <c r="B89" s="32" t="s">
        <v>167</v>
      </c>
      <c r="C89" s="35" t="s">
        <v>61</v>
      </c>
      <c r="D89" s="56" t="s">
        <v>166</v>
      </c>
      <c r="E89" s="50" t="s">
        <v>27</v>
      </c>
      <c r="F89" s="67">
        <v>50</v>
      </c>
      <c r="G89" s="50">
        <v>41</v>
      </c>
      <c r="H89" s="50">
        <v>52</v>
      </c>
      <c r="I89" s="50">
        <v>22</v>
      </c>
      <c r="J89" s="52">
        <f t="shared" si="3"/>
        <v>165</v>
      </c>
      <c r="K89" s="53"/>
      <c r="L89" s="53">
        <f t="shared" si="4"/>
        <v>0</v>
      </c>
      <c r="M89" s="34"/>
      <c r="N89" s="33" t="s">
        <v>25</v>
      </c>
    </row>
    <row r="90" spans="1:14" x14ac:dyDescent="0.25">
      <c r="A90" s="85"/>
      <c r="B90" s="32" t="s">
        <v>142</v>
      </c>
      <c r="C90" s="35" t="s">
        <v>143</v>
      </c>
      <c r="D90" s="35" t="s">
        <v>144</v>
      </c>
      <c r="E90" s="50" t="s">
        <v>27</v>
      </c>
      <c r="F90" s="67">
        <v>1</v>
      </c>
      <c r="G90" s="67">
        <v>1</v>
      </c>
      <c r="H90" s="67">
        <v>1</v>
      </c>
      <c r="I90" s="67">
        <v>3</v>
      </c>
      <c r="J90" s="52">
        <f t="shared" si="3"/>
        <v>6</v>
      </c>
      <c r="K90" s="53"/>
      <c r="L90" s="53">
        <f t="shared" si="4"/>
        <v>0</v>
      </c>
      <c r="M90" s="34"/>
      <c r="N90" s="33" t="s">
        <v>25</v>
      </c>
    </row>
    <row r="91" spans="1:14" ht="31.5" x14ac:dyDescent="0.25">
      <c r="A91" s="85"/>
      <c r="B91" s="32" t="s">
        <v>145</v>
      </c>
      <c r="C91" s="35" t="s">
        <v>61</v>
      </c>
      <c r="D91" s="35" t="s">
        <v>146</v>
      </c>
      <c r="E91" s="50" t="s">
        <v>27</v>
      </c>
      <c r="F91" s="67">
        <v>6</v>
      </c>
      <c r="G91" s="67">
        <v>5</v>
      </c>
      <c r="H91" s="67">
        <v>10</v>
      </c>
      <c r="I91" s="67">
        <v>6</v>
      </c>
      <c r="J91" s="52">
        <f t="shared" si="3"/>
        <v>27</v>
      </c>
      <c r="K91" s="53"/>
      <c r="L91" s="53">
        <f t="shared" si="4"/>
        <v>0</v>
      </c>
      <c r="M91" s="34"/>
      <c r="N91" s="33" t="s">
        <v>25</v>
      </c>
    </row>
    <row r="92" spans="1:14" x14ac:dyDescent="0.25">
      <c r="A92" s="85"/>
      <c r="B92" s="32" t="s">
        <v>63</v>
      </c>
      <c r="C92" s="35" t="s">
        <v>61</v>
      </c>
      <c r="D92" s="35" t="s">
        <v>71</v>
      </c>
      <c r="E92" s="50" t="s">
        <v>27</v>
      </c>
      <c r="F92" s="67">
        <v>1</v>
      </c>
      <c r="G92" s="50"/>
      <c r="H92" s="50"/>
      <c r="I92" s="50"/>
      <c r="J92" s="52">
        <f t="shared" si="3"/>
        <v>1</v>
      </c>
      <c r="K92" s="53"/>
      <c r="L92" s="53">
        <f t="shared" si="4"/>
        <v>0</v>
      </c>
      <c r="M92" s="84" t="s">
        <v>168</v>
      </c>
      <c r="N92" s="33" t="s">
        <v>25</v>
      </c>
    </row>
    <row r="93" spans="1:14" x14ac:dyDescent="0.25">
      <c r="A93" s="85"/>
      <c r="B93" s="32" t="s">
        <v>63</v>
      </c>
      <c r="C93" s="35" t="s">
        <v>61</v>
      </c>
      <c r="D93" s="35" t="s">
        <v>71</v>
      </c>
      <c r="E93" s="50" t="s">
        <v>27</v>
      </c>
      <c r="F93" s="67"/>
      <c r="G93" s="67">
        <v>1</v>
      </c>
      <c r="H93" s="67"/>
      <c r="I93" s="67"/>
      <c r="J93" s="52">
        <f t="shared" si="3"/>
        <v>1</v>
      </c>
      <c r="K93" s="53"/>
      <c r="L93" s="53">
        <f t="shared" si="4"/>
        <v>0</v>
      </c>
      <c r="M93" s="84" t="s">
        <v>169</v>
      </c>
      <c r="N93" s="33" t="s">
        <v>25</v>
      </c>
    </row>
    <row r="94" spans="1:14" x14ac:dyDescent="0.25">
      <c r="A94" s="85"/>
      <c r="B94" s="32" t="s">
        <v>63</v>
      </c>
      <c r="C94" s="35" t="s">
        <v>61</v>
      </c>
      <c r="D94" s="35" t="s">
        <v>71</v>
      </c>
      <c r="E94" s="50" t="s">
        <v>27</v>
      </c>
      <c r="F94" s="67"/>
      <c r="G94" s="67"/>
      <c r="H94" s="67"/>
      <c r="I94" s="67">
        <v>1</v>
      </c>
      <c r="J94" s="52">
        <f t="shared" si="3"/>
        <v>1</v>
      </c>
      <c r="K94" s="53"/>
      <c r="L94" s="53">
        <f t="shared" si="4"/>
        <v>0</v>
      </c>
      <c r="M94" s="84" t="s">
        <v>170</v>
      </c>
      <c r="N94" s="33" t="s">
        <v>25</v>
      </c>
    </row>
    <row r="95" spans="1:14" x14ac:dyDescent="0.25">
      <c r="A95" s="85"/>
      <c r="B95" s="32" t="s">
        <v>63</v>
      </c>
      <c r="C95" s="35" t="s">
        <v>61</v>
      </c>
      <c r="D95" s="35" t="s">
        <v>71</v>
      </c>
      <c r="E95" s="50" t="s">
        <v>27</v>
      </c>
      <c r="F95" s="67"/>
      <c r="G95" s="67"/>
      <c r="H95" s="67">
        <v>1</v>
      </c>
      <c r="I95" s="67"/>
      <c r="J95" s="52">
        <f t="shared" si="3"/>
        <v>1</v>
      </c>
      <c r="K95" s="53"/>
      <c r="L95" s="53">
        <f t="shared" si="4"/>
        <v>0</v>
      </c>
      <c r="M95" s="84" t="s">
        <v>169</v>
      </c>
      <c r="N95" s="33" t="s">
        <v>25</v>
      </c>
    </row>
    <row r="96" spans="1:14" x14ac:dyDescent="0.25">
      <c r="A96" s="85"/>
      <c r="B96" s="32" t="s">
        <v>63</v>
      </c>
      <c r="C96" s="35" t="s">
        <v>61</v>
      </c>
      <c r="D96" s="35" t="s">
        <v>64</v>
      </c>
      <c r="E96" s="50" t="s">
        <v>27</v>
      </c>
      <c r="F96" s="67">
        <v>2</v>
      </c>
      <c r="G96" s="67"/>
      <c r="H96" s="67"/>
      <c r="I96" s="67"/>
      <c r="J96" s="52">
        <f t="shared" si="3"/>
        <v>2</v>
      </c>
      <c r="K96" s="53"/>
      <c r="L96" s="53">
        <f t="shared" si="4"/>
        <v>0</v>
      </c>
      <c r="M96" s="84" t="s">
        <v>65</v>
      </c>
      <c r="N96" s="33" t="s">
        <v>25</v>
      </c>
    </row>
    <row r="97" spans="1:14" x14ac:dyDescent="0.25">
      <c r="A97" s="85"/>
      <c r="B97" s="32" t="s">
        <v>63</v>
      </c>
      <c r="C97" s="35" t="s">
        <v>61</v>
      </c>
      <c r="D97" s="35" t="s">
        <v>64</v>
      </c>
      <c r="E97" s="50" t="s">
        <v>27</v>
      </c>
      <c r="F97" s="67"/>
      <c r="G97" s="50"/>
      <c r="H97" s="50">
        <v>2</v>
      </c>
      <c r="I97" s="50"/>
      <c r="J97" s="52">
        <f t="shared" si="3"/>
        <v>2</v>
      </c>
      <c r="K97" s="53"/>
      <c r="L97" s="53">
        <f t="shared" si="4"/>
        <v>0</v>
      </c>
      <c r="M97" s="84" t="s">
        <v>171</v>
      </c>
      <c r="N97" s="33" t="s">
        <v>25</v>
      </c>
    </row>
    <row r="98" spans="1:14" x14ac:dyDescent="0.25">
      <c r="A98" s="85"/>
      <c r="B98" s="32" t="s">
        <v>63</v>
      </c>
      <c r="C98" s="35" t="s">
        <v>61</v>
      </c>
      <c r="D98" s="35" t="s">
        <v>66</v>
      </c>
      <c r="E98" s="50" t="s">
        <v>27</v>
      </c>
      <c r="F98" s="67">
        <v>2</v>
      </c>
      <c r="G98" s="67"/>
      <c r="H98" s="67"/>
      <c r="I98" s="67"/>
      <c r="J98" s="52">
        <f t="shared" si="3"/>
        <v>2</v>
      </c>
      <c r="K98" s="53"/>
      <c r="L98" s="53">
        <f t="shared" si="4"/>
        <v>0</v>
      </c>
      <c r="M98" s="84" t="s">
        <v>67</v>
      </c>
      <c r="N98" s="33" t="s">
        <v>25</v>
      </c>
    </row>
    <row r="99" spans="1:14" ht="31.5" x14ac:dyDescent="0.25">
      <c r="A99" s="85"/>
      <c r="B99" s="32" t="s">
        <v>63</v>
      </c>
      <c r="C99" s="35" t="s">
        <v>61</v>
      </c>
      <c r="D99" s="35" t="s">
        <v>66</v>
      </c>
      <c r="E99" s="50" t="s">
        <v>27</v>
      </c>
      <c r="F99" s="67"/>
      <c r="G99" s="67">
        <v>4</v>
      </c>
      <c r="H99" s="67"/>
      <c r="I99" s="67"/>
      <c r="J99" s="52">
        <f t="shared" si="3"/>
        <v>4</v>
      </c>
      <c r="K99" s="53"/>
      <c r="L99" s="53">
        <f t="shared" si="4"/>
        <v>0</v>
      </c>
      <c r="M99" s="84" t="s">
        <v>172</v>
      </c>
      <c r="N99" s="33" t="s">
        <v>25</v>
      </c>
    </row>
    <row r="100" spans="1:14" ht="31.5" x14ac:dyDescent="0.25">
      <c r="A100" s="85"/>
      <c r="B100" s="32" t="s">
        <v>63</v>
      </c>
      <c r="C100" s="35" t="s">
        <v>61</v>
      </c>
      <c r="D100" s="35" t="s">
        <v>66</v>
      </c>
      <c r="E100" s="50" t="s">
        <v>27</v>
      </c>
      <c r="F100" s="67"/>
      <c r="G100" s="67"/>
      <c r="H100" s="67">
        <v>3</v>
      </c>
      <c r="I100" s="67"/>
      <c r="J100" s="52">
        <f t="shared" si="3"/>
        <v>3</v>
      </c>
      <c r="K100" s="53"/>
      <c r="L100" s="53">
        <f t="shared" si="4"/>
        <v>0</v>
      </c>
      <c r="M100" s="84" t="s">
        <v>173</v>
      </c>
      <c r="N100" s="33" t="s">
        <v>25</v>
      </c>
    </row>
    <row r="101" spans="1:14" ht="31.5" x14ac:dyDescent="0.25">
      <c r="A101" s="85"/>
      <c r="B101" s="32" t="s">
        <v>63</v>
      </c>
      <c r="C101" s="35" t="s">
        <v>61</v>
      </c>
      <c r="D101" s="35" t="s">
        <v>66</v>
      </c>
      <c r="E101" s="50" t="s">
        <v>27</v>
      </c>
      <c r="F101" s="67"/>
      <c r="G101" s="67"/>
      <c r="H101" s="67"/>
      <c r="I101" s="67">
        <v>3</v>
      </c>
      <c r="J101" s="52">
        <f t="shared" si="3"/>
        <v>3</v>
      </c>
      <c r="K101" s="53"/>
      <c r="L101" s="53">
        <f t="shared" si="4"/>
        <v>0</v>
      </c>
      <c r="M101" s="84" t="s">
        <v>174</v>
      </c>
      <c r="N101" s="33" t="s">
        <v>25</v>
      </c>
    </row>
    <row r="102" spans="1:14" x14ac:dyDescent="0.25">
      <c r="A102" s="85"/>
      <c r="B102" s="32" t="s">
        <v>63</v>
      </c>
      <c r="C102" s="35" t="s">
        <v>61</v>
      </c>
      <c r="D102" s="35" t="s">
        <v>68</v>
      </c>
      <c r="E102" s="50" t="s">
        <v>27</v>
      </c>
      <c r="F102" s="67">
        <v>1</v>
      </c>
      <c r="G102" s="67"/>
      <c r="H102" s="67"/>
      <c r="I102" s="67"/>
      <c r="J102" s="52">
        <f t="shared" si="3"/>
        <v>1</v>
      </c>
      <c r="K102" s="53"/>
      <c r="L102" s="53">
        <f t="shared" si="4"/>
        <v>0</v>
      </c>
      <c r="M102" s="84" t="s">
        <v>69</v>
      </c>
      <c r="N102" s="33" t="s">
        <v>25</v>
      </c>
    </row>
    <row r="103" spans="1:14" x14ac:dyDescent="0.25">
      <c r="A103" s="85"/>
      <c r="B103" s="32" t="s">
        <v>63</v>
      </c>
      <c r="C103" s="35" t="s">
        <v>61</v>
      </c>
      <c r="D103" s="35" t="s">
        <v>68</v>
      </c>
      <c r="E103" s="50" t="s">
        <v>27</v>
      </c>
      <c r="F103" s="67"/>
      <c r="G103" s="67">
        <v>1</v>
      </c>
      <c r="H103" s="67"/>
      <c r="I103" s="67"/>
      <c r="J103" s="52">
        <f t="shared" si="3"/>
        <v>1</v>
      </c>
      <c r="K103" s="53"/>
      <c r="L103" s="53">
        <f t="shared" si="4"/>
        <v>0</v>
      </c>
      <c r="M103" s="84" t="s">
        <v>70</v>
      </c>
      <c r="N103" s="33" t="s">
        <v>25</v>
      </c>
    </row>
    <row r="104" spans="1:14" x14ac:dyDescent="0.25">
      <c r="A104" s="85"/>
      <c r="B104" s="32" t="s">
        <v>63</v>
      </c>
      <c r="C104" s="35" t="s">
        <v>61</v>
      </c>
      <c r="D104" s="35" t="s">
        <v>68</v>
      </c>
      <c r="E104" s="50" t="s">
        <v>27</v>
      </c>
      <c r="F104" s="67"/>
      <c r="G104" s="67"/>
      <c r="H104" s="67">
        <v>2</v>
      </c>
      <c r="I104" s="67"/>
      <c r="J104" s="52">
        <f t="shared" si="3"/>
        <v>2</v>
      </c>
      <c r="K104" s="53"/>
      <c r="L104" s="53">
        <f t="shared" si="4"/>
        <v>0</v>
      </c>
      <c r="M104" s="84" t="s">
        <v>175</v>
      </c>
      <c r="N104" s="33" t="s">
        <v>25</v>
      </c>
    </row>
    <row r="105" spans="1:14" x14ac:dyDescent="0.25">
      <c r="A105" s="85"/>
      <c r="B105" s="32" t="s">
        <v>63</v>
      </c>
      <c r="C105" s="35" t="s">
        <v>61</v>
      </c>
      <c r="D105" s="35" t="s">
        <v>68</v>
      </c>
      <c r="E105" s="50" t="s">
        <v>27</v>
      </c>
      <c r="F105" s="67"/>
      <c r="G105" s="67"/>
      <c r="H105" s="67"/>
      <c r="I105" s="67">
        <v>2</v>
      </c>
      <c r="J105" s="52">
        <f t="shared" si="3"/>
        <v>2</v>
      </c>
      <c r="K105" s="53"/>
      <c r="L105" s="53">
        <f t="shared" si="4"/>
        <v>0</v>
      </c>
      <c r="M105" s="84" t="s">
        <v>176</v>
      </c>
      <c r="N105" s="33"/>
    </row>
    <row r="106" spans="1:14" x14ac:dyDescent="0.25">
      <c r="A106" s="85"/>
      <c r="B106" s="32" t="s">
        <v>177</v>
      </c>
      <c r="C106" s="35" t="s">
        <v>61</v>
      </c>
      <c r="D106" s="35" t="s">
        <v>62</v>
      </c>
      <c r="E106" s="50" t="s">
        <v>27</v>
      </c>
      <c r="F106" s="67"/>
      <c r="G106" s="67"/>
      <c r="H106" s="67"/>
      <c r="I106" s="67">
        <v>2</v>
      </c>
      <c r="J106" s="52">
        <f t="shared" si="3"/>
        <v>2</v>
      </c>
      <c r="K106" s="53"/>
      <c r="L106" s="53">
        <f t="shared" si="4"/>
        <v>0</v>
      </c>
      <c r="M106" s="84"/>
      <c r="N106" s="33" t="s">
        <v>25</v>
      </c>
    </row>
    <row r="107" spans="1:14" x14ac:dyDescent="0.25">
      <c r="A107" s="54"/>
      <c r="B107" s="88" t="s">
        <v>42</v>
      </c>
      <c r="C107" s="89"/>
      <c r="D107" s="89"/>
      <c r="E107" s="89"/>
      <c r="F107" s="89"/>
      <c r="G107" s="89"/>
      <c r="H107" s="89"/>
      <c r="I107" s="89"/>
      <c r="J107" s="89"/>
      <c r="K107" s="90"/>
      <c r="L107" s="72">
        <f>SUM(L16:L106)</f>
        <v>0</v>
      </c>
      <c r="M107" s="18"/>
      <c r="N107" s="72"/>
    </row>
    <row r="110" spans="1:14" x14ac:dyDescent="0.25">
      <c r="A110" s="48"/>
      <c r="B110" s="44" t="s">
        <v>47</v>
      </c>
      <c r="C110" s="58"/>
      <c r="J110" s="63"/>
      <c r="K110" s="48"/>
      <c r="M110" s="77"/>
      <c r="N110" s="60"/>
    </row>
    <row r="111" spans="1:14" ht="41.25" customHeight="1" x14ac:dyDescent="0.25">
      <c r="A111" s="45" t="s">
        <v>41</v>
      </c>
      <c r="B111" s="94" t="s">
        <v>48</v>
      </c>
      <c r="C111" s="94"/>
      <c r="D111" s="94"/>
      <c r="E111" s="94"/>
      <c r="F111" s="94"/>
      <c r="G111" s="94"/>
      <c r="H111" s="94"/>
      <c r="I111" s="94"/>
      <c r="J111" s="94"/>
      <c r="K111" s="94"/>
      <c r="L111" s="94"/>
      <c r="M111" s="78"/>
      <c r="N111" s="78"/>
    </row>
    <row r="112" spans="1:14" ht="63.75" customHeight="1" x14ac:dyDescent="0.25">
      <c r="A112" s="36" t="s">
        <v>41</v>
      </c>
      <c r="B112" s="94" t="s">
        <v>49</v>
      </c>
      <c r="C112" s="94"/>
      <c r="D112" s="94"/>
      <c r="E112" s="94"/>
      <c r="F112" s="94"/>
      <c r="G112" s="94"/>
      <c r="H112" s="94"/>
      <c r="I112" s="94"/>
      <c r="J112" s="94"/>
      <c r="K112" s="94"/>
      <c r="L112" s="94"/>
      <c r="M112" s="78"/>
      <c r="N112" s="79"/>
    </row>
    <row r="113" spans="1:16" x14ac:dyDescent="0.25">
      <c r="A113" s="45" t="s">
        <v>41</v>
      </c>
      <c r="B113" s="86" t="s">
        <v>50</v>
      </c>
      <c r="C113" s="86"/>
      <c r="D113" s="86"/>
      <c r="E113" s="86"/>
      <c r="F113" s="86"/>
      <c r="G113" s="86"/>
      <c r="H113" s="86"/>
      <c r="I113" s="86"/>
      <c r="J113" s="86"/>
      <c r="K113" s="86"/>
      <c r="L113" s="86"/>
      <c r="M113" s="86"/>
      <c r="N113" s="80"/>
    </row>
    <row r="114" spans="1:16" x14ac:dyDescent="0.25">
      <c r="A114" s="57" t="s">
        <v>41</v>
      </c>
      <c r="B114" s="87" t="s">
        <v>184</v>
      </c>
      <c r="C114" s="87"/>
      <c r="D114" s="87"/>
      <c r="E114" s="87"/>
      <c r="F114" s="87"/>
      <c r="G114" s="87"/>
      <c r="H114" s="87"/>
      <c r="I114" s="87"/>
      <c r="J114" s="87"/>
      <c r="K114" s="87"/>
      <c r="L114" s="87"/>
      <c r="M114" s="87"/>
      <c r="N114" s="87"/>
      <c r="O114" s="87"/>
      <c r="P114" s="87"/>
    </row>
  </sheetData>
  <sheetProtection selectLockedCells="1" selectUnlockedCells="1"/>
  <mergeCells count="5">
    <mergeCell ref="B113:M113"/>
    <mergeCell ref="B114:P114"/>
    <mergeCell ref="B107:K107"/>
    <mergeCell ref="B111:L111"/>
    <mergeCell ref="B112:L112"/>
  </mergeCells>
  <pageMargins left="0.70866141732283472" right="0.70866141732283472" top="0.74803149606299213" bottom="0.74803149606299213" header="0.31496062992125984" footer="0.31496062992125984"/>
  <pageSetup paperSize="8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ЛСР</vt:lpstr>
      <vt:lpstr>работа</vt:lpstr>
      <vt:lpstr>материалы</vt:lpstr>
      <vt:lpstr>ЛСР!Область_печати</vt:lpstr>
      <vt:lpstr>материалы!Область_печати</vt:lpstr>
      <vt:lpstr>работа!Область_печати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Бойев Темур Сатторович</dc:creator>
  <cp:lastModifiedBy>Дубейко Марина Викторовна</cp:lastModifiedBy>
  <cp:revision>1</cp:revision>
  <dcterms:created xsi:type="dcterms:W3CDTF">2015-06-05T18:19:34Z</dcterms:created>
  <dcterms:modified xsi:type="dcterms:W3CDTF">2026-05-13T03:26:51Z</dcterms:modified>
</cp:coreProperties>
</file>