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EB4A2393-50B5-474C-8500-B578899D9E3B}" xr6:coauthVersionLast="47" xr6:coauthVersionMax="47" xr10:uidLastSave="{00000000-0000-0000-0000-000000000000}"/>
  <bookViews>
    <workbookView xWindow="-23475" yWindow="195" windowWidth="21600" windowHeight="15405" xr2:uid="{00000000-000D-0000-FFFF-FFFF00000000}"/>
  </bookViews>
  <sheets>
    <sheet name="ЛСР" sheetId="12" r:id="rId1"/>
    <sheet name="работы" sheetId="13" r:id="rId2"/>
    <sheet name="материалы" sheetId="14" r:id="rId3"/>
  </sheets>
  <externalReferences>
    <externalReference r:id="rId4"/>
  </externalReferences>
  <definedNames>
    <definedName name="_xlnm._FilterDatabase" localSheetId="0" hidden="1">ЛСР!$A$13:$N$13</definedName>
    <definedName name="_xlnm._FilterDatabase" localSheetId="2" hidden="1">материалы!$A$13:$N$13</definedName>
    <definedName name="_xlnm._FilterDatabase" localSheetId="1" hidden="1">работы!$A$13:$N$13</definedName>
    <definedName name="Данные">[1]Тестовый!$F$10:$H$14</definedName>
    <definedName name="_xlnm.Print_Area" localSheetId="0">ЛСР!$A$1:$N$62</definedName>
    <definedName name="_xlnm.Print_Area" localSheetId="2">материалы!$A$1:$N$44</definedName>
    <definedName name="_xlnm.Print_Area" localSheetId="1">работы!$A$1:$N$42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" i="12" l="1"/>
  <c r="K37" i="12"/>
  <c r="K38" i="12"/>
  <c r="K39" i="12"/>
  <c r="K40" i="12"/>
  <c r="K41" i="12"/>
  <c r="K35" i="12"/>
  <c r="K25" i="12"/>
  <c r="K26" i="12"/>
  <c r="K28" i="12"/>
  <c r="K29" i="12"/>
  <c r="K24" i="12"/>
  <c r="K45" i="12"/>
  <c r="K33" i="12"/>
  <c r="K20" i="12"/>
  <c r="K21" i="12"/>
  <c r="K22" i="12"/>
  <c r="K19" i="12"/>
  <c r="L31" i="13"/>
  <c r="J32" i="14"/>
  <c r="L32" i="14" s="1"/>
  <c r="J31" i="14"/>
  <c r="L31" i="14" s="1"/>
  <c r="J30" i="14"/>
  <c r="L30" i="14" s="1"/>
  <c r="J29" i="14"/>
  <c r="L29" i="14" s="1"/>
  <c r="J28" i="14"/>
  <c r="L28" i="14" s="1"/>
  <c r="J27" i="14"/>
  <c r="L27" i="14" s="1"/>
  <c r="J26" i="14"/>
  <c r="L26" i="14" s="1"/>
  <c r="J23" i="14"/>
  <c r="L23" i="14" s="1"/>
  <c r="J22" i="14"/>
  <c r="L22" i="14" s="1"/>
  <c r="J20" i="14"/>
  <c r="L20" i="14" s="1"/>
  <c r="J19" i="14"/>
  <c r="L19" i="14" s="1"/>
  <c r="J18" i="14"/>
  <c r="L18" i="14" s="1"/>
  <c r="L33" i="14" s="1"/>
  <c r="L30" i="13"/>
  <c r="L26" i="13"/>
  <c r="L22" i="13"/>
  <c r="L21" i="13"/>
  <c r="L20" i="13"/>
  <c r="L19" i="13"/>
  <c r="L46" i="12"/>
  <c r="G22" i="12"/>
  <c r="H22" i="12"/>
  <c r="I22" i="12"/>
  <c r="F22" i="12"/>
  <c r="J38" i="12"/>
  <c r="J37" i="12"/>
  <c r="L37" i="12" s="1"/>
  <c r="F20" i="12"/>
  <c r="G20" i="12"/>
  <c r="H20" i="12"/>
  <c r="I20" i="12"/>
  <c r="F21" i="12"/>
  <c r="G21" i="12"/>
  <c r="H21" i="12"/>
  <c r="I21" i="12"/>
  <c r="J24" i="12"/>
  <c r="J25" i="12"/>
  <c r="J26" i="12"/>
  <c r="I19" i="12"/>
  <c r="H19" i="12"/>
  <c r="L38" i="12" l="1"/>
  <c r="J20" i="12"/>
  <c r="L20" i="12" s="1"/>
  <c r="F19" i="12"/>
  <c r="L25" i="12"/>
  <c r="J21" i="12" l="1"/>
  <c r="L21" i="12" s="1"/>
  <c r="J47" i="12" l="1"/>
  <c r="L47" i="12" s="1"/>
  <c r="J45" i="12"/>
  <c r="L45" i="12" s="1"/>
  <c r="L44" i="12" s="1"/>
  <c r="L26" i="12" l="1"/>
  <c r="J29" i="12" l="1"/>
  <c r="J28" i="12"/>
  <c r="J36" i="12" l="1"/>
  <c r="L36" i="12" l="1"/>
  <c r="J22" i="12" l="1"/>
  <c r="L22" i="12" l="1"/>
  <c r="G19" i="12" l="1"/>
  <c r="J41" i="12"/>
  <c r="J19" i="12" l="1"/>
  <c r="L41" i="12"/>
  <c r="J35" i="12"/>
  <c r="J40" i="12" l="1"/>
  <c r="J39" i="12"/>
  <c r="J33" i="12"/>
  <c r="L29" i="12"/>
  <c r="L28" i="12" l="1"/>
  <c r="L27" i="12" s="1"/>
  <c r="L39" i="12"/>
  <c r="L35" i="12"/>
  <c r="L19" i="12"/>
  <c r="L18" i="12" s="1"/>
  <c r="L49" i="12" s="1"/>
  <c r="L40" i="12"/>
  <c r="L24" i="12"/>
  <c r="L23" i="12" s="1"/>
  <c r="L33" i="12"/>
  <c r="L32" i="12" s="1"/>
  <c r="L34" i="12" l="1"/>
  <c r="L31" i="12" s="1"/>
  <c r="L50" i="12"/>
  <c r="L17" i="12" l="1"/>
  <c r="L43" i="12" s="1"/>
  <c r="L48" i="12" l="1"/>
</calcChain>
</file>

<file path=xl/sharedStrings.xml><?xml version="1.0" encoding="utf-8"?>
<sst xmlns="http://schemas.openxmlformats.org/spreadsheetml/2006/main" count="317" uniqueCount="96">
  <si>
    <t>№</t>
  </si>
  <si>
    <t>Наименование</t>
  </si>
  <si>
    <t>Кол-во</t>
  </si>
  <si>
    <t>шт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</si>
  <si>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</si>
  <si>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</si>
  <si>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</si>
  <si>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</si>
  <si>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</si>
  <si>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</si>
  <si>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</si>
  <si>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Марка</t>
  </si>
  <si>
    <t>Характеристика</t>
  </si>
  <si>
    <t>Примечание:</t>
  </si>
  <si>
    <t>-</t>
  </si>
  <si>
    <t>ПОДРЯДЧИК:</t>
  </si>
  <si>
    <t>ЗАКАЗЧИК:</t>
  </si>
  <si>
    <t>ТЕХНИЧЕСКИЙ ЗАКАЗЧИК:</t>
  </si>
  <si>
    <t>комплекс</t>
  </si>
  <si>
    <t>Форма закупа материала</t>
  </si>
  <si>
    <t>Кабель тип 1</t>
  </si>
  <si>
    <t>Труба тип 1</t>
  </si>
  <si>
    <t>Труба тип 2</t>
  </si>
  <si>
    <t>Монтажные работы</t>
  </si>
  <si>
    <t>Прокладка КПП, трубы</t>
  </si>
  <si>
    <t>_________________/ С.И. Ярков</t>
  </si>
  <si>
    <t>Прокладка трубы тип 1</t>
  </si>
  <si>
    <t>м.п.</t>
  </si>
  <si>
    <t>Прокладка КПП тип 1</t>
  </si>
  <si>
    <t>Прокладка трубы тип 2</t>
  </si>
  <si>
    <t>Цена за ед. изм</t>
  </si>
  <si>
    <t>Итого по ЛСР, в т.ч. НДС:</t>
  </si>
  <si>
    <t>в т.ч. стоимость работ:</t>
  </si>
  <si>
    <t>в т.ч. стоимость материалов:</t>
  </si>
  <si>
    <t>в т.ч. НДС:</t>
  </si>
  <si>
    <t>закуп подрядчика</t>
  </si>
  <si>
    <t>В стоимости СМР учтено:                                            </t>
  </si>
  <si>
    <t>Стоимость материалов учитывает стоимость доставки</t>
  </si>
  <si>
    <t>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 (за искл. Башенных кранов "предоставляются заказчиком"), оборудования и инструментов, бытовых помещений и биотуалетов; выполнение сопутствующих работ                                            </t>
  </si>
  <si>
    <t>погрузочно-разгрузочные работы, перемещение к месту производства работ                                            </t>
  </si>
  <si>
    <t>вывоз мусора с объекта                                            </t>
  </si>
  <si>
    <t>накладные расходы, зимнее удорожание, прибыль организации, налоги и иные издержки Подрядчика                                            </t>
  </si>
  <si>
    <t>нет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</si>
  <si>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</si>
  <si>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</si>
  <si>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Устройство диспетчеризации</t>
  </si>
  <si>
    <t>Сверление отверстий в железобетонных конструкциях  перфоратором глубиной до 300 мм диаметром: до 25 мм</t>
  </si>
  <si>
    <t>Аккумулятор</t>
  </si>
  <si>
    <t>11.20.02</t>
  </si>
  <si>
    <t>11.20.02.00.</t>
  </si>
  <si>
    <t>11.20.03</t>
  </si>
  <si>
    <t>ПНР</t>
  </si>
  <si>
    <t>11.20.03.00</t>
  </si>
  <si>
    <t>Пусконаладочные работы</t>
  </si>
  <si>
    <t>11.20.</t>
  </si>
  <si>
    <t>11.20.01</t>
  </si>
  <si>
    <t>11.20.01.00.</t>
  </si>
  <si>
    <t>к Договору подряда № от</t>
  </si>
  <si>
    <t>_________________/</t>
  </si>
  <si>
    <t>Приложение №</t>
  </si>
  <si>
    <t>Прочие материалы:</t>
  </si>
  <si>
    <t>ООО "Лифты Казани"</t>
  </si>
  <si>
    <t>UTP-3нг(А)-FRLS 2x2x0,52</t>
  </si>
  <si>
    <t>м</t>
  </si>
  <si>
    <t>SPL</t>
  </si>
  <si>
    <t>Труба ПВХ жесткая легкая Ø 20 (3м) (серый) TSL 20001</t>
  </si>
  <si>
    <t>Труба гофрированная самозатухающий ПВХ 20 мм с зондом лёгкая TGS 20/01</t>
  </si>
  <si>
    <t>Дюбель-гвоздь 6х40  (100шт/упак)</t>
  </si>
  <si>
    <t>упак</t>
  </si>
  <si>
    <t>Крепеж-клипса для труб, ЭКО Ø20</t>
  </si>
  <si>
    <t>Адаптер лампы индикаторной АЛИ-2</t>
  </si>
  <si>
    <t>ЛНГС.465213.300.350-01</t>
  </si>
  <si>
    <t>Кнопка накладная</t>
  </si>
  <si>
    <t>ЛНГС.465213.300.400</t>
  </si>
  <si>
    <t>Резервированный источник питания</t>
  </si>
  <si>
    <t>ТД «Рубеж»</t>
  </si>
  <si>
    <t>ИВЭПР 24/2 RS-R3 2х12 БР</t>
  </si>
  <si>
    <t>шт.</t>
  </si>
  <si>
    <t>ЗАО «Теко»</t>
  </si>
  <si>
    <t>12В, 12А/ч</t>
  </si>
  <si>
    <t>Концентратор v7.2</t>
  </si>
  <si>
    <t>ЛНГС.465213.270-01</t>
  </si>
  <si>
    <t>Переговорное устройство</t>
  </si>
  <si>
    <t>АПУ-2Н ЛНГС.465213.300.200</t>
  </si>
  <si>
    <t>KPS20</t>
  </si>
  <si>
    <t>Подрозетник одноместный IEK для твердых стен 68х45 мм</t>
  </si>
  <si>
    <t>Устройство диспетчеризации. ГП-76. Сети связи. Система двухсторонней связи МГН</t>
  </si>
  <si>
    <t>76.1</t>
  </si>
  <si>
    <t>76.2</t>
  </si>
  <si>
    <t>76.3</t>
  </si>
  <si>
    <t>76.4</t>
  </si>
  <si>
    <t>Ведомость работ</t>
  </si>
  <si>
    <t>Итого стоимость работ</t>
  </si>
  <si>
    <t>Итого стоимость материалов</t>
  </si>
  <si>
    <t>Ведомость материалов</t>
  </si>
  <si>
    <t>Локальный сметный расчет №8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</si>
</sst>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u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</patternFill>
    </fill>
    <fill>
      <patternFill patternType="solid">
        <fgColor rgb="FFF8F8F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7" fillId="8" borderId="0" applyNumberFormat="0" applyBorder="0" applyAlignment="0" applyProtection="0"/>
  </cellStyleXfs>
  <cellXfs count="109">
    <xf numFmtId="0" fontId="0" fillId="0" borderId="0" xfId="0"/>
    <xf numFmtId="49" fontId="8" fillId="0" borderId="0" xfId="0" applyNumberFormat="1" applyFont="1"/>
    <xf numFmtId="0" fontId="9" fillId="0" borderId="0" xfId="0" applyFont="1" applyAlignment="1">
      <alignment vertical="center"/>
    </xf>
    <xf numFmtId="4" fontId="9" fillId="0" borderId="0" xfId="8" applyNumberFormat="1" applyFont="1"/>
    <xf numFmtId="0" fontId="9" fillId="0" borderId="0" xfId="0" applyFont="1"/>
    <xf numFmtId="4" fontId="10" fillId="0" borderId="0" xfId="8" applyNumberFormat="1" applyFont="1"/>
    <xf numFmtId="0" fontId="8" fillId="0" borderId="0" xfId="0" applyFont="1"/>
    <xf numFmtId="4" fontId="9" fillId="0" borderId="0" xfId="0" applyNumberFormat="1" applyFont="1"/>
    <xf numFmtId="0" fontId="9" fillId="0" borderId="0" xfId="8" applyFont="1" applyAlignment="1">
      <alignment horizontal="right"/>
    </xf>
    <xf numFmtId="0" fontId="10" fillId="0" borderId="0" xfId="8" applyFont="1" applyAlignment="1">
      <alignment vertical="center"/>
    </xf>
    <xf numFmtId="0" fontId="9" fillId="0" borderId="0" xfId="8" applyFont="1"/>
    <xf numFmtId="0" fontId="9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4" fontId="11" fillId="0" borderId="0" xfId="0" applyNumberFormat="1" applyFont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/>
    <xf numFmtId="0" fontId="9" fillId="2" borderId="2" xfId="0" applyFont="1" applyFill="1" applyBorder="1" applyAlignment="1">
      <alignment horizontal="center" vertical="center" wrapText="1"/>
    </xf>
    <xf numFmtId="49" fontId="8" fillId="0" borderId="1" xfId="0" applyNumberFormat="1" applyFont="1" applyBorder="1"/>
    <xf numFmtId="0" fontId="11" fillId="4" borderId="1" xfId="0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" fontId="8" fillId="0" borderId="0" xfId="0" applyNumberFormat="1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0" borderId="0" xfId="7" applyFont="1" applyAlignment="1">
      <alignment vertical="center" wrapText="1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8" fillId="0" borderId="0" xfId="0" applyNumberFormat="1" applyFont="1"/>
    <xf numFmtId="0" fontId="9" fillId="0" borderId="2" xfId="0" applyFont="1" applyBorder="1" applyAlignment="1">
      <alignment horizontal="center" vertical="center"/>
    </xf>
    <xf numFmtId="4" fontId="17" fillId="2" borderId="1" xfId="0" applyNumberFormat="1" applyFont="1" applyFill="1" applyBorder="1" applyAlignment="1">
      <alignment horizontal="center" vertical="center" wrapText="1"/>
    </xf>
    <xf numFmtId="49" fontId="18" fillId="5" borderId="3" xfId="0" applyNumberFormat="1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49" fontId="20" fillId="2" borderId="1" xfId="0" applyNumberFormat="1" applyFont="1" applyFill="1" applyBorder="1"/>
    <xf numFmtId="0" fontId="18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49" fontId="20" fillId="9" borderId="1" xfId="0" applyNumberFormat="1" applyFont="1" applyFill="1" applyBorder="1"/>
    <xf numFmtId="0" fontId="18" fillId="9" borderId="1" xfId="0" applyFont="1" applyFill="1" applyBorder="1" applyAlignment="1">
      <alignment horizontal="left" vertical="center" wrapText="1"/>
    </xf>
    <xf numFmtId="1" fontId="21" fillId="0" borderId="3" xfId="1" applyNumberFormat="1" applyFont="1" applyBorder="1" applyAlignment="1">
      <alignment horizontal="center" vertical="center"/>
    </xf>
    <xf numFmtId="0" fontId="21" fillId="0" borderId="3" xfId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center" wrapText="1"/>
    </xf>
    <xf numFmtId="4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4" fontId="18" fillId="0" borderId="0" xfId="0" applyNumberFormat="1" applyFont="1" applyAlignment="1">
      <alignment horizontal="center"/>
    </xf>
    <xf numFmtId="49" fontId="21" fillId="0" borderId="0" xfId="0" applyNumberFormat="1" applyFont="1"/>
    <xf numFmtId="0" fontId="21" fillId="0" borderId="0" xfId="0" applyFont="1" applyAlignment="1">
      <alignment wrapText="1"/>
    </xf>
    <xf numFmtId="0" fontId="21" fillId="0" borderId="0" xfId="0" applyFont="1"/>
    <xf numFmtId="4" fontId="18" fillId="0" borderId="0" xfId="0" applyNumberFormat="1" applyFont="1"/>
    <xf numFmtId="4" fontId="21" fillId="0" borderId="0" xfId="0" applyNumberFormat="1" applyFont="1"/>
    <xf numFmtId="49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17" fontId="1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4" fontId="10" fillId="0" borderId="0" xfId="8" applyNumberFormat="1" applyFont="1" applyAlignment="1">
      <alignment wrapText="1"/>
    </xf>
    <xf numFmtId="4" fontId="9" fillId="0" borderId="0" xfId="8" applyNumberFormat="1" applyFont="1" applyAlignment="1">
      <alignment wrapText="1"/>
    </xf>
    <xf numFmtId="0" fontId="15" fillId="0" borderId="0" xfId="0" applyFont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</cellXfs>
  <cellStyles count="10">
    <cellStyle name="Акцент1 2" xfId="9" xr:uid="{00000000-0005-0000-0000-000000000000}"/>
    <cellStyle name="Обычный" xfId="0" builtinId="0"/>
    <cellStyle name="Обычный 2" xfId="1" xr:uid="{00000000-0005-0000-0000-000002000000}"/>
    <cellStyle name="Обычный 2 2 2" xfId="3" xr:uid="{00000000-0005-0000-0000-000003000000}"/>
    <cellStyle name="Обычный 2 3 2" xfId="4" xr:uid="{00000000-0005-0000-0000-000004000000}"/>
    <cellStyle name="Обычный 3" xfId="2" xr:uid="{00000000-0005-0000-0000-000005000000}"/>
    <cellStyle name="Обычный 3 2 2" xfId="7" xr:uid="{00000000-0005-0000-0000-000006000000}"/>
    <cellStyle name="Обычный 3 2 2 2" xfId="8" xr:uid="{00000000-0005-0000-0000-000007000000}"/>
    <cellStyle name="Обычный 4" xfId="6" xr:uid="{00000000-0005-0000-0000-000008000000}"/>
    <cellStyle name="Обычный 6 3 7 2 3" xfId="5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1"/>
  <sheetViews>
    <sheetView tabSelected="1" view="pageBreakPreview" zoomScale="68" zoomScaleNormal="68" zoomScaleSheetLayoutView="68" workbookViewId="0">
      <selection activeCell="I9" sqref="I9"/>
    </sheetView>
  </sheetViews>
  <sheetFormatPr defaultColWidth="9.140625" defaultRowHeight="12.75" outlineLevelRow="3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9" width="11.42578125" style="6" customWidth="1"/>
    <col min="10" max="10" width="11" style="13" customWidth="1"/>
    <col min="11" max="11" width="12.5703125" style="65" customWidth="1"/>
    <col min="12" max="12" width="16.140625" style="65" customWidth="1"/>
    <col min="13" max="13" width="34.42578125" style="6" customWidth="1"/>
    <col min="14" max="14" width="19" style="6" customWidth="1"/>
    <col min="15" max="16384" width="9.140625" style="6"/>
  </cols>
  <sheetData>
    <row r="1" spans="1:14" x14ac:dyDescent="0.2">
      <c r="B1" s="2"/>
      <c r="C1" s="3"/>
      <c r="D1" s="103"/>
      <c r="E1" s="4"/>
      <c r="F1" s="4"/>
      <c r="G1" s="4"/>
      <c r="H1" s="4"/>
      <c r="I1" s="4"/>
      <c r="J1" s="6"/>
      <c r="K1" s="6"/>
      <c r="L1" s="7"/>
      <c r="M1" s="3"/>
      <c r="N1" s="8" t="s">
        <v>59</v>
      </c>
    </row>
    <row r="2" spans="1:14" x14ac:dyDescent="0.2">
      <c r="B2" s="2"/>
      <c r="C2" s="3"/>
      <c r="D2" s="103"/>
      <c r="E2" s="4"/>
      <c r="F2" s="4"/>
      <c r="G2" s="4"/>
      <c r="H2" s="4"/>
      <c r="I2" s="4"/>
      <c r="J2" s="6"/>
      <c r="K2" s="6"/>
      <c r="L2" s="7"/>
      <c r="M2" s="3"/>
      <c r="N2" s="8" t="s">
        <v>57</v>
      </c>
    </row>
    <row r="3" spans="1:14" x14ac:dyDescent="0.2">
      <c r="B3" s="2"/>
      <c r="C3" s="3"/>
      <c r="D3" s="103"/>
      <c r="E3" s="4"/>
      <c r="F3" s="4"/>
      <c r="G3" s="4"/>
      <c r="H3" s="4"/>
      <c r="I3" s="4"/>
      <c r="J3" s="6"/>
      <c r="K3" s="6"/>
      <c r="L3" s="7"/>
      <c r="M3" s="3"/>
      <c r="N3" s="4"/>
    </row>
    <row r="4" spans="1:14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6"/>
      <c r="K4" s="6"/>
      <c r="L4" s="5" t="s">
        <v>17</v>
      </c>
      <c r="M4" s="10"/>
      <c r="N4" s="10"/>
    </row>
    <row r="5" spans="1:14" x14ac:dyDescent="0.2">
      <c r="B5" s="11"/>
      <c r="C5" s="3"/>
      <c r="D5" s="105"/>
      <c r="E5" s="10"/>
      <c r="F5" s="10"/>
      <c r="G5" s="10"/>
      <c r="H5" s="10"/>
      <c r="I5" s="10"/>
      <c r="J5" s="6"/>
      <c r="K5" s="6"/>
      <c r="L5" s="3"/>
      <c r="M5" s="10"/>
      <c r="N5" s="10"/>
    </row>
    <row r="6" spans="1:14" x14ac:dyDescent="0.2">
      <c r="B6" s="11"/>
      <c r="C6" s="3"/>
      <c r="D6" s="105"/>
      <c r="E6" s="10"/>
      <c r="F6" s="10"/>
      <c r="G6" s="10"/>
      <c r="H6" s="10"/>
      <c r="I6" s="10"/>
      <c r="J6" s="6"/>
      <c r="K6" s="6"/>
      <c r="L6" s="3"/>
      <c r="M6" s="10"/>
      <c r="N6" s="10"/>
    </row>
    <row r="7" spans="1:14" x14ac:dyDescent="0.2">
      <c r="B7" s="11"/>
      <c r="C7" s="3"/>
      <c r="D7" s="105"/>
      <c r="E7" s="10"/>
      <c r="F7" s="10"/>
      <c r="G7" s="10"/>
      <c r="H7" s="10"/>
      <c r="I7" s="10"/>
      <c r="J7" s="2"/>
      <c r="K7" s="2"/>
      <c r="L7" s="3"/>
      <c r="M7" s="10"/>
      <c r="N7" s="10"/>
    </row>
    <row r="8" spans="1:14" x14ac:dyDescent="0.2">
      <c r="B8" s="11" t="s">
        <v>58</v>
      </c>
      <c r="C8" s="3"/>
      <c r="D8" s="105" t="s">
        <v>25</v>
      </c>
      <c r="E8" s="10"/>
      <c r="F8" s="10"/>
      <c r="G8" s="10"/>
      <c r="H8" s="10"/>
      <c r="I8" s="10"/>
      <c r="J8" s="2"/>
      <c r="K8" s="2"/>
      <c r="L8" s="3" t="s">
        <v>25</v>
      </c>
      <c r="M8" s="10"/>
      <c r="N8" s="10"/>
    </row>
    <row r="9" spans="1:14" x14ac:dyDescent="0.2">
      <c r="K9" s="6"/>
      <c r="L9" s="6"/>
    </row>
    <row r="10" spans="1:14" s="14" customFormat="1" ht="15.75" x14ac:dyDescent="0.25">
      <c r="A10" s="80"/>
      <c r="B10" s="81"/>
      <c r="C10" s="81"/>
      <c r="D10" s="82"/>
      <c r="E10" s="81" t="s">
        <v>95</v>
      </c>
      <c r="F10" s="81"/>
      <c r="G10" s="81"/>
      <c r="H10" s="81"/>
      <c r="I10" s="81"/>
      <c r="J10" s="83"/>
      <c r="K10" s="81"/>
      <c r="L10" s="81"/>
      <c r="M10" s="81"/>
      <c r="N10" s="81"/>
    </row>
    <row r="11" spans="1:14" s="14" customFormat="1" ht="15.75" x14ac:dyDescent="0.25">
      <c r="A11" s="80"/>
      <c r="B11" s="81"/>
      <c r="C11" s="81"/>
      <c r="D11" s="82"/>
      <c r="E11" s="81" t="s">
        <v>86</v>
      </c>
      <c r="F11" s="81"/>
      <c r="G11" s="81"/>
      <c r="H11" s="81"/>
      <c r="I11" s="81"/>
      <c r="J11" s="83"/>
      <c r="K11" s="81"/>
      <c r="L11" s="81"/>
      <c r="M11" s="81"/>
      <c r="N11" s="81"/>
    </row>
    <row r="12" spans="1:14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7"/>
      <c r="K12" s="88"/>
      <c r="L12" s="88"/>
      <c r="M12" s="86"/>
      <c r="N12" s="86"/>
    </row>
    <row r="13" spans="1:14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87</v>
      </c>
      <c r="G13" s="91" t="s">
        <v>88</v>
      </c>
      <c r="H13" s="91" t="s">
        <v>89</v>
      </c>
      <c r="I13" s="91" t="s">
        <v>90</v>
      </c>
      <c r="J13" s="92" t="s">
        <v>2</v>
      </c>
      <c r="K13" s="93" t="s">
        <v>30</v>
      </c>
      <c r="L13" s="92" t="s">
        <v>4</v>
      </c>
      <c r="M13" s="92" t="s">
        <v>5</v>
      </c>
      <c r="N13" s="92" t="s">
        <v>19</v>
      </c>
    </row>
    <row r="14" spans="1:14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7"/>
      <c r="K14" s="97"/>
      <c r="L14" s="97"/>
      <c r="M14" s="97"/>
      <c r="N14" s="97"/>
    </row>
    <row r="15" spans="1:14" ht="15.75" x14ac:dyDescent="0.2">
      <c r="A15" s="102" t="s">
        <v>54</v>
      </c>
      <c r="B15" s="73" t="s">
        <v>45</v>
      </c>
      <c r="C15" s="98"/>
      <c r="D15" s="98"/>
      <c r="E15" s="98"/>
      <c r="F15" s="98"/>
      <c r="G15" s="98"/>
      <c r="H15" s="98"/>
      <c r="I15" s="98"/>
      <c r="J15" s="99"/>
      <c r="K15" s="99"/>
      <c r="L15" s="99"/>
      <c r="M15" s="99"/>
      <c r="N15" s="99"/>
    </row>
    <row r="16" spans="1:14" ht="15.75" x14ac:dyDescent="0.2">
      <c r="A16" s="68" t="s">
        <v>55</v>
      </c>
      <c r="B16" s="70" t="s">
        <v>24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20"/>
    </row>
    <row r="17" spans="1:14" ht="15.75" x14ac:dyDescent="0.2">
      <c r="A17" s="69" t="s">
        <v>56</v>
      </c>
      <c r="B17" s="71" t="s">
        <v>24</v>
      </c>
      <c r="C17" s="23"/>
      <c r="D17" s="23"/>
      <c r="E17" s="23"/>
      <c r="F17" s="23"/>
      <c r="G17" s="23"/>
      <c r="H17" s="23"/>
      <c r="I17" s="23"/>
      <c r="J17" s="24"/>
      <c r="K17" s="24"/>
      <c r="L17" s="24">
        <f>L18+L23</f>
        <v>0</v>
      </c>
      <c r="M17" s="24"/>
      <c r="N17" s="24"/>
    </row>
    <row r="18" spans="1:14" ht="15.75" outlineLevel="1" x14ac:dyDescent="0.2">
      <c r="A18" s="100"/>
      <c r="B18" s="101" t="s">
        <v>8</v>
      </c>
      <c r="C18" s="17"/>
      <c r="D18" s="17"/>
      <c r="E18" s="17"/>
      <c r="F18" s="17"/>
      <c r="G18" s="17"/>
      <c r="H18" s="17"/>
      <c r="I18" s="17"/>
      <c r="J18" s="18"/>
      <c r="K18" s="18"/>
      <c r="L18" s="18">
        <f>SUM(L19:L22)</f>
        <v>0</v>
      </c>
      <c r="M18" s="18"/>
      <c r="N18" s="18"/>
    </row>
    <row r="19" spans="1:14" outlineLevel="2" x14ac:dyDescent="0.2">
      <c r="A19" s="25"/>
      <c r="B19" s="26" t="s">
        <v>28</v>
      </c>
      <c r="C19" s="27"/>
      <c r="D19" s="27"/>
      <c r="E19" s="27" t="s">
        <v>27</v>
      </c>
      <c r="F19" s="28">
        <f>F24</f>
        <v>400</v>
      </c>
      <c r="G19" s="28">
        <f t="shared" ref="G19" si="0">G24</f>
        <v>400</v>
      </c>
      <c r="H19" s="28">
        <f t="shared" ref="H19:I21" si="1">H24</f>
        <v>400</v>
      </c>
      <c r="I19" s="28">
        <f>I24</f>
        <v>400</v>
      </c>
      <c r="J19" s="18">
        <f>SUM(F19:I19)</f>
        <v>1600</v>
      </c>
      <c r="K19" s="28">
        <f>работы!K19</f>
        <v>0</v>
      </c>
      <c r="L19" s="29">
        <f t="shared" ref="L19:L20" si="2">K19*J19</f>
        <v>0</v>
      </c>
      <c r="M19" s="67"/>
      <c r="N19" s="18"/>
    </row>
    <row r="20" spans="1:14" outlineLevel="2" x14ac:dyDescent="0.2">
      <c r="A20" s="25"/>
      <c r="B20" s="26" t="s">
        <v>26</v>
      </c>
      <c r="C20" s="27"/>
      <c r="D20" s="27"/>
      <c r="E20" s="27" t="s">
        <v>27</v>
      </c>
      <c r="F20" s="28">
        <f t="shared" ref="F20:G20" si="3">F25</f>
        <v>70</v>
      </c>
      <c r="G20" s="28">
        <f t="shared" si="3"/>
        <v>60</v>
      </c>
      <c r="H20" s="28">
        <f t="shared" si="1"/>
        <v>60</v>
      </c>
      <c r="I20" s="28">
        <f t="shared" si="1"/>
        <v>60</v>
      </c>
      <c r="J20" s="18">
        <f>SUM(F20:I20)</f>
        <v>250</v>
      </c>
      <c r="K20" s="28">
        <f>работы!K20</f>
        <v>0</v>
      </c>
      <c r="L20" s="29">
        <f t="shared" si="2"/>
        <v>0</v>
      </c>
      <c r="M20" s="67"/>
      <c r="N20" s="18"/>
    </row>
    <row r="21" spans="1:14" outlineLevel="2" x14ac:dyDescent="0.2">
      <c r="A21" s="25"/>
      <c r="B21" s="26" t="s">
        <v>29</v>
      </c>
      <c r="C21" s="27"/>
      <c r="D21" s="27"/>
      <c r="E21" s="27" t="s">
        <v>27</v>
      </c>
      <c r="F21" s="28">
        <f t="shared" ref="F21:G21" si="4">F26</f>
        <v>100</v>
      </c>
      <c r="G21" s="28">
        <f t="shared" si="4"/>
        <v>100</v>
      </c>
      <c r="H21" s="28">
        <f t="shared" si="1"/>
        <v>100</v>
      </c>
      <c r="I21" s="28">
        <f t="shared" si="1"/>
        <v>100</v>
      </c>
      <c r="J21" s="18">
        <f>SUM(F21:I21)</f>
        <v>400</v>
      </c>
      <c r="K21" s="28">
        <f>работы!K21</f>
        <v>0</v>
      </c>
      <c r="L21" s="29">
        <f t="shared" ref="L21" si="5">K21*J21</f>
        <v>0</v>
      </c>
      <c r="M21" s="67"/>
      <c r="N21" s="18"/>
    </row>
    <row r="22" spans="1:14" ht="25.5" outlineLevel="2" x14ac:dyDescent="0.2">
      <c r="A22" s="25"/>
      <c r="B22" s="26" t="s">
        <v>46</v>
      </c>
      <c r="C22" s="27"/>
      <c r="D22" s="27"/>
      <c r="E22" s="27" t="s">
        <v>3</v>
      </c>
      <c r="F22" s="28">
        <f>F35</f>
        <v>1</v>
      </c>
      <c r="G22" s="28">
        <f t="shared" ref="G22:I22" si="6">G35</f>
        <v>1</v>
      </c>
      <c r="H22" s="28">
        <f t="shared" si="6"/>
        <v>1</v>
      </c>
      <c r="I22" s="28">
        <f t="shared" si="6"/>
        <v>1</v>
      </c>
      <c r="J22" s="18">
        <f>SUM(F22:I22)</f>
        <v>4</v>
      </c>
      <c r="K22" s="28">
        <f>работы!K22</f>
        <v>0</v>
      </c>
      <c r="L22" s="29">
        <f t="shared" ref="L22" si="7">K22*J22</f>
        <v>0</v>
      </c>
      <c r="M22" s="18"/>
      <c r="N22" s="18"/>
    </row>
    <row r="23" spans="1:14" outlineLevel="1" x14ac:dyDescent="0.2">
      <c r="A23" s="30"/>
      <c r="B23" s="31" t="s">
        <v>9</v>
      </c>
      <c r="C23" s="15"/>
      <c r="D23" s="15"/>
      <c r="E23" s="15"/>
      <c r="F23" s="16"/>
      <c r="G23" s="15"/>
      <c r="H23" s="15"/>
      <c r="I23" s="15"/>
      <c r="J23" s="16"/>
      <c r="K23" s="16"/>
      <c r="L23" s="16">
        <f>SUM(L24:L27)</f>
        <v>0</v>
      </c>
      <c r="M23" s="16"/>
      <c r="N23" s="16"/>
    </row>
    <row r="24" spans="1:14" s="38" customFormat="1" outlineLevel="2" x14ac:dyDescent="0.25">
      <c r="A24" s="32"/>
      <c r="B24" s="33" t="s">
        <v>20</v>
      </c>
      <c r="C24" s="34" t="s">
        <v>61</v>
      </c>
      <c r="D24" s="35" t="s">
        <v>62</v>
      </c>
      <c r="E24" s="34" t="s">
        <v>63</v>
      </c>
      <c r="F24" s="36">
        <v>400</v>
      </c>
      <c r="G24" s="36">
        <v>400</v>
      </c>
      <c r="H24" s="36">
        <v>400</v>
      </c>
      <c r="I24" s="36">
        <v>400</v>
      </c>
      <c r="J24" s="37">
        <f t="shared" ref="J24:J29" si="8">SUM(F24:I24)</f>
        <v>1600</v>
      </c>
      <c r="K24" s="36">
        <f>материалы!K18</f>
        <v>0</v>
      </c>
      <c r="L24" s="36">
        <f t="shared" ref="L24" si="9">K24*J24</f>
        <v>0</v>
      </c>
      <c r="M24" s="34"/>
      <c r="N24" s="34" t="s">
        <v>35</v>
      </c>
    </row>
    <row r="25" spans="1:14" s="38" customFormat="1" ht="25.5" outlineLevel="2" x14ac:dyDescent="0.25">
      <c r="A25" s="32"/>
      <c r="B25" s="33" t="s">
        <v>21</v>
      </c>
      <c r="C25" s="34" t="s">
        <v>64</v>
      </c>
      <c r="D25" s="35" t="s">
        <v>65</v>
      </c>
      <c r="E25" s="34" t="s">
        <v>63</v>
      </c>
      <c r="F25" s="36">
        <v>70</v>
      </c>
      <c r="G25" s="36">
        <v>60</v>
      </c>
      <c r="H25" s="36">
        <v>60</v>
      </c>
      <c r="I25" s="36">
        <v>60</v>
      </c>
      <c r="J25" s="37">
        <f t="shared" si="8"/>
        <v>250</v>
      </c>
      <c r="K25" s="36">
        <f>материалы!K19</f>
        <v>0</v>
      </c>
      <c r="L25" s="36">
        <f t="shared" ref="L25" si="10">K25*J25</f>
        <v>0</v>
      </c>
      <c r="M25" s="35"/>
      <c r="N25" s="34" t="s">
        <v>35</v>
      </c>
    </row>
    <row r="26" spans="1:14" s="38" customFormat="1" ht="38.25" outlineLevel="2" x14ac:dyDescent="0.25">
      <c r="A26" s="32"/>
      <c r="B26" s="33" t="s">
        <v>22</v>
      </c>
      <c r="C26" s="34" t="s">
        <v>64</v>
      </c>
      <c r="D26" s="35" t="s">
        <v>66</v>
      </c>
      <c r="E26" s="34" t="s">
        <v>63</v>
      </c>
      <c r="F26" s="36">
        <v>100</v>
      </c>
      <c r="G26" s="36">
        <v>100</v>
      </c>
      <c r="H26" s="36">
        <v>100</v>
      </c>
      <c r="I26" s="36">
        <v>100</v>
      </c>
      <c r="J26" s="37">
        <f t="shared" si="8"/>
        <v>400</v>
      </c>
      <c r="K26" s="36">
        <f>материалы!K20</f>
        <v>0</v>
      </c>
      <c r="L26" s="36">
        <f t="shared" ref="L26" si="11">K26*J26</f>
        <v>0</v>
      </c>
      <c r="M26" s="35"/>
      <c r="N26" s="34" t="s">
        <v>35</v>
      </c>
    </row>
    <row r="27" spans="1:14" s="38" customFormat="1" outlineLevel="2" x14ac:dyDescent="0.25">
      <c r="A27" s="32"/>
      <c r="B27" s="107" t="s">
        <v>60</v>
      </c>
      <c r="C27" s="34"/>
      <c r="D27" s="35"/>
      <c r="E27" s="34"/>
      <c r="F27" s="36"/>
      <c r="G27" s="36"/>
      <c r="H27" s="36"/>
      <c r="I27" s="36"/>
      <c r="J27" s="37"/>
      <c r="K27" s="36"/>
      <c r="L27" s="36">
        <f>SUM(L28:L29)</f>
        <v>0</v>
      </c>
      <c r="M27" s="34"/>
      <c r="N27" s="34" t="s">
        <v>35</v>
      </c>
    </row>
    <row r="28" spans="1:14" s="38" customFormat="1" outlineLevel="3" x14ac:dyDescent="0.25">
      <c r="A28" s="32"/>
      <c r="B28" s="40" t="s">
        <v>67</v>
      </c>
      <c r="C28" s="41"/>
      <c r="D28" s="42"/>
      <c r="E28" s="39" t="s">
        <v>68</v>
      </c>
      <c r="F28" s="36">
        <v>2</v>
      </c>
      <c r="G28" s="36">
        <v>2</v>
      </c>
      <c r="H28" s="36">
        <v>2</v>
      </c>
      <c r="I28" s="36">
        <v>2</v>
      </c>
      <c r="J28" s="37">
        <f t="shared" si="8"/>
        <v>8</v>
      </c>
      <c r="K28" s="36">
        <f>материалы!K22</f>
        <v>0</v>
      </c>
      <c r="L28" s="36">
        <f>K28*J28</f>
        <v>0</v>
      </c>
      <c r="M28" s="34"/>
      <c r="N28" s="34" t="s">
        <v>35</v>
      </c>
    </row>
    <row r="29" spans="1:14" s="38" customFormat="1" outlineLevel="3" x14ac:dyDescent="0.25">
      <c r="A29" s="32"/>
      <c r="B29" s="40" t="s">
        <v>69</v>
      </c>
      <c r="C29" s="41" t="s">
        <v>64</v>
      </c>
      <c r="D29" s="42" t="s">
        <v>84</v>
      </c>
      <c r="E29" s="39" t="s">
        <v>3</v>
      </c>
      <c r="F29" s="36">
        <v>300</v>
      </c>
      <c r="G29" s="36">
        <v>300</v>
      </c>
      <c r="H29" s="36">
        <v>300</v>
      </c>
      <c r="I29" s="36">
        <v>300</v>
      </c>
      <c r="J29" s="37">
        <f t="shared" si="8"/>
        <v>1200</v>
      </c>
      <c r="K29" s="36">
        <f>материалы!K23</f>
        <v>0</v>
      </c>
      <c r="L29" s="36">
        <f t="shared" ref="L29" si="12">K29*J29</f>
        <v>0</v>
      </c>
      <c r="M29" s="34"/>
      <c r="N29" s="34" t="s">
        <v>35</v>
      </c>
    </row>
    <row r="30" spans="1:14" ht="15.75" x14ac:dyDescent="0.2">
      <c r="A30" s="68" t="s">
        <v>48</v>
      </c>
      <c r="B30" s="70" t="s">
        <v>10</v>
      </c>
      <c r="C30" s="19"/>
      <c r="D30" s="19"/>
      <c r="E30" s="19"/>
      <c r="F30" s="19"/>
      <c r="G30" s="19"/>
      <c r="H30" s="19"/>
      <c r="I30" s="19"/>
      <c r="J30" s="19"/>
      <c r="K30" s="20"/>
      <c r="L30" s="20"/>
      <c r="M30" s="20"/>
      <c r="N30" s="20"/>
    </row>
    <row r="31" spans="1:14" ht="15.75" x14ac:dyDescent="0.2">
      <c r="A31" s="69" t="s">
        <v>49</v>
      </c>
      <c r="B31" s="71" t="s">
        <v>10</v>
      </c>
      <c r="C31" s="23"/>
      <c r="D31" s="23"/>
      <c r="E31" s="23"/>
      <c r="F31" s="23"/>
      <c r="G31" s="23"/>
      <c r="H31" s="23"/>
      <c r="I31" s="23"/>
      <c r="J31" s="23"/>
      <c r="K31" s="24"/>
      <c r="L31" s="24">
        <f>L32+L34</f>
        <v>0</v>
      </c>
      <c r="M31" s="24"/>
      <c r="N31" s="24"/>
    </row>
    <row r="32" spans="1:14" ht="15.75" outlineLevel="1" x14ac:dyDescent="0.2">
      <c r="A32" s="43"/>
      <c r="B32" s="73" t="s">
        <v>8</v>
      </c>
      <c r="C32" s="17"/>
      <c r="D32" s="17"/>
      <c r="E32" s="17"/>
      <c r="F32" s="17"/>
      <c r="G32" s="17"/>
      <c r="H32" s="17"/>
      <c r="I32" s="17"/>
      <c r="J32" s="17"/>
      <c r="K32" s="18"/>
      <c r="L32" s="18">
        <f>SUM(L33)</f>
        <v>0</v>
      </c>
      <c r="M32" s="18"/>
      <c r="N32" s="18"/>
    </row>
    <row r="33" spans="1:14" ht="15.75" outlineLevel="2" x14ac:dyDescent="0.2">
      <c r="A33" s="43"/>
      <c r="B33" s="74" t="s">
        <v>23</v>
      </c>
      <c r="C33" s="27"/>
      <c r="D33" s="27"/>
      <c r="E33" s="44" t="s">
        <v>18</v>
      </c>
      <c r="F33" s="27">
        <v>1</v>
      </c>
      <c r="G33" s="27">
        <v>1</v>
      </c>
      <c r="H33" s="27">
        <v>1</v>
      </c>
      <c r="I33" s="27">
        <v>1</v>
      </c>
      <c r="J33" s="18">
        <f>SUM(F33:I33)</f>
        <v>4</v>
      </c>
      <c r="K33" s="28">
        <f>работы!K26</f>
        <v>0</v>
      </c>
      <c r="L33" s="29">
        <f t="shared" ref="L33" si="13">K33*J33</f>
        <v>0</v>
      </c>
      <c r="M33" s="28"/>
      <c r="N33" s="18"/>
    </row>
    <row r="34" spans="1:14" ht="15.75" outlineLevel="1" x14ac:dyDescent="0.2">
      <c r="A34" s="45"/>
      <c r="B34" s="79" t="s">
        <v>9</v>
      </c>
      <c r="C34" s="15"/>
      <c r="D34" s="15"/>
      <c r="E34" s="15"/>
      <c r="F34" s="15"/>
      <c r="G34" s="15"/>
      <c r="H34" s="15"/>
      <c r="I34" s="15"/>
      <c r="J34" s="37"/>
      <c r="K34" s="16"/>
      <c r="L34" s="16">
        <f>SUM(L35:L41)</f>
        <v>0</v>
      </c>
      <c r="M34" s="16"/>
      <c r="N34" s="16"/>
    </row>
    <row r="35" spans="1:14" s="38" customFormat="1" outlineLevel="2" x14ac:dyDescent="0.25">
      <c r="A35" s="32"/>
      <c r="B35" s="33" t="s">
        <v>80</v>
      </c>
      <c r="C35" s="34" t="s">
        <v>61</v>
      </c>
      <c r="D35" s="35" t="s">
        <v>81</v>
      </c>
      <c r="E35" s="34" t="s">
        <v>3</v>
      </c>
      <c r="F35" s="34">
        <v>1</v>
      </c>
      <c r="G35" s="34">
        <v>1</v>
      </c>
      <c r="H35" s="34">
        <v>1</v>
      </c>
      <c r="I35" s="34">
        <v>1</v>
      </c>
      <c r="J35" s="37">
        <f t="shared" ref="J35:J41" si="14">SUM(F35:I35)</f>
        <v>4</v>
      </c>
      <c r="K35" s="36">
        <f>материалы!K26</f>
        <v>0</v>
      </c>
      <c r="L35" s="36">
        <f t="shared" ref="L35" si="15">K35*J35</f>
        <v>0</v>
      </c>
      <c r="M35" s="34"/>
      <c r="N35" s="34" t="s">
        <v>35</v>
      </c>
    </row>
    <row r="36" spans="1:14" s="38" customFormat="1" outlineLevel="2" x14ac:dyDescent="0.25">
      <c r="A36" s="32"/>
      <c r="B36" s="33" t="s">
        <v>82</v>
      </c>
      <c r="C36" s="34" t="s">
        <v>61</v>
      </c>
      <c r="D36" s="35" t="s">
        <v>83</v>
      </c>
      <c r="E36" s="34" t="s">
        <v>3</v>
      </c>
      <c r="F36" s="34">
        <v>22</v>
      </c>
      <c r="G36" s="34">
        <v>18</v>
      </c>
      <c r="H36" s="34">
        <v>23</v>
      </c>
      <c r="I36" s="34">
        <v>18</v>
      </c>
      <c r="J36" s="37">
        <f t="shared" si="14"/>
        <v>81</v>
      </c>
      <c r="K36" s="36">
        <f>материалы!K27</f>
        <v>0</v>
      </c>
      <c r="L36" s="36">
        <f t="shared" ref="L36:L40" si="16">K36*J36</f>
        <v>0</v>
      </c>
      <c r="M36" s="34"/>
      <c r="N36" s="34" t="s">
        <v>35</v>
      </c>
    </row>
    <row r="37" spans="1:14" s="38" customFormat="1" outlineLevel="2" x14ac:dyDescent="0.25">
      <c r="A37" s="32"/>
      <c r="B37" s="33" t="s">
        <v>70</v>
      </c>
      <c r="C37" s="34" t="s">
        <v>61</v>
      </c>
      <c r="D37" s="35" t="s">
        <v>71</v>
      </c>
      <c r="E37" s="34" t="s">
        <v>3</v>
      </c>
      <c r="F37" s="34">
        <v>22</v>
      </c>
      <c r="G37" s="34">
        <v>18</v>
      </c>
      <c r="H37" s="34">
        <v>23</v>
      </c>
      <c r="I37" s="34">
        <v>18</v>
      </c>
      <c r="J37" s="37">
        <f t="shared" si="14"/>
        <v>81</v>
      </c>
      <c r="K37" s="36">
        <f>материалы!K28</f>
        <v>0</v>
      </c>
      <c r="L37" s="36">
        <f t="shared" ref="L37:L38" si="17">K37*J37</f>
        <v>0</v>
      </c>
      <c r="M37" s="34"/>
      <c r="N37" s="34" t="s">
        <v>35</v>
      </c>
    </row>
    <row r="38" spans="1:14" s="38" customFormat="1" outlineLevel="2" x14ac:dyDescent="0.25">
      <c r="A38" s="32"/>
      <c r="B38" s="33" t="s">
        <v>72</v>
      </c>
      <c r="C38" s="34" t="s">
        <v>61</v>
      </c>
      <c r="D38" s="35" t="s">
        <v>73</v>
      </c>
      <c r="E38" s="34" t="s">
        <v>3</v>
      </c>
      <c r="F38" s="34">
        <v>22</v>
      </c>
      <c r="G38" s="34">
        <v>18</v>
      </c>
      <c r="H38" s="34">
        <v>23</v>
      </c>
      <c r="I38" s="34">
        <v>18</v>
      </c>
      <c r="J38" s="37">
        <f t="shared" si="14"/>
        <v>81</v>
      </c>
      <c r="K38" s="36">
        <f>материалы!K29</f>
        <v>0</v>
      </c>
      <c r="L38" s="36">
        <f t="shared" si="17"/>
        <v>0</v>
      </c>
      <c r="M38" s="34"/>
      <c r="N38" s="34" t="s">
        <v>35</v>
      </c>
    </row>
    <row r="39" spans="1:14" s="38" customFormat="1" outlineLevel="2" x14ac:dyDescent="0.25">
      <c r="A39" s="32"/>
      <c r="B39" s="33" t="s">
        <v>74</v>
      </c>
      <c r="C39" s="34" t="s">
        <v>75</v>
      </c>
      <c r="D39" s="35" t="s">
        <v>76</v>
      </c>
      <c r="E39" s="34" t="s">
        <v>77</v>
      </c>
      <c r="F39" s="34">
        <v>1</v>
      </c>
      <c r="G39" s="34">
        <v>1</v>
      </c>
      <c r="H39" s="34">
        <v>1</v>
      </c>
      <c r="I39" s="34">
        <v>1</v>
      </c>
      <c r="J39" s="37">
        <f t="shared" si="14"/>
        <v>4</v>
      </c>
      <c r="K39" s="36">
        <f>материалы!K30</f>
        <v>0</v>
      </c>
      <c r="L39" s="36">
        <f t="shared" si="16"/>
        <v>0</v>
      </c>
      <c r="M39" s="34"/>
      <c r="N39" s="34" t="s">
        <v>35</v>
      </c>
    </row>
    <row r="40" spans="1:14" s="38" customFormat="1" outlineLevel="2" x14ac:dyDescent="0.25">
      <c r="A40" s="32"/>
      <c r="B40" s="33" t="s">
        <v>47</v>
      </c>
      <c r="C40" s="34" t="s">
        <v>78</v>
      </c>
      <c r="D40" s="35" t="s">
        <v>79</v>
      </c>
      <c r="E40" s="34" t="s">
        <v>77</v>
      </c>
      <c r="F40" s="34">
        <v>2</v>
      </c>
      <c r="G40" s="34">
        <v>2</v>
      </c>
      <c r="H40" s="34">
        <v>2</v>
      </c>
      <c r="I40" s="34">
        <v>2</v>
      </c>
      <c r="J40" s="37">
        <f t="shared" si="14"/>
        <v>8</v>
      </c>
      <c r="K40" s="36">
        <f>материалы!K31</f>
        <v>0</v>
      </c>
      <c r="L40" s="36">
        <f t="shared" si="16"/>
        <v>0</v>
      </c>
      <c r="M40" s="34"/>
      <c r="N40" s="34" t="s">
        <v>35</v>
      </c>
    </row>
    <row r="41" spans="1:14" s="38" customFormat="1" outlineLevel="3" x14ac:dyDescent="0.25">
      <c r="A41" s="32"/>
      <c r="B41" s="33" t="s">
        <v>85</v>
      </c>
      <c r="C41" s="66"/>
      <c r="D41" s="35"/>
      <c r="E41" s="34" t="s">
        <v>3</v>
      </c>
      <c r="F41" s="34">
        <v>22</v>
      </c>
      <c r="G41" s="34">
        <v>18</v>
      </c>
      <c r="H41" s="34">
        <v>23</v>
      </c>
      <c r="I41" s="34">
        <v>18</v>
      </c>
      <c r="J41" s="37">
        <f t="shared" si="14"/>
        <v>81</v>
      </c>
      <c r="K41" s="36">
        <f>материалы!K32</f>
        <v>0</v>
      </c>
      <c r="L41" s="36">
        <f>K41*J41</f>
        <v>0</v>
      </c>
      <c r="M41" s="34"/>
      <c r="N41" s="34" t="s">
        <v>35</v>
      </c>
    </row>
    <row r="42" spans="1:14" ht="15.75" x14ac:dyDescent="0.2">
      <c r="A42" s="68" t="s">
        <v>50</v>
      </c>
      <c r="B42" s="70" t="s">
        <v>51</v>
      </c>
      <c r="C42" s="19"/>
      <c r="D42" s="19"/>
      <c r="E42" s="19"/>
      <c r="F42" s="19"/>
      <c r="G42" s="19"/>
      <c r="H42" s="19"/>
      <c r="I42" s="19"/>
      <c r="J42" s="19"/>
      <c r="K42" s="20"/>
      <c r="L42" s="20"/>
      <c r="M42" s="20"/>
      <c r="N42" s="20"/>
    </row>
    <row r="43" spans="1:14" ht="15.75" x14ac:dyDescent="0.2">
      <c r="A43" s="69" t="s">
        <v>52</v>
      </c>
      <c r="B43" s="71" t="s">
        <v>51</v>
      </c>
      <c r="C43" s="23"/>
      <c r="D43" s="23"/>
      <c r="E43" s="23"/>
      <c r="F43" s="23"/>
      <c r="G43" s="23"/>
      <c r="H43" s="23"/>
      <c r="I43" s="23"/>
      <c r="J43" s="23"/>
      <c r="K43" s="24"/>
      <c r="L43" s="24">
        <f>L44+L46</f>
        <v>0</v>
      </c>
      <c r="M43" s="24"/>
      <c r="N43" s="24"/>
    </row>
    <row r="44" spans="1:14" ht="15.75" outlineLevel="1" x14ac:dyDescent="0.25">
      <c r="A44" s="72"/>
      <c r="B44" s="73" t="s">
        <v>8</v>
      </c>
      <c r="C44" s="17"/>
      <c r="D44" s="17"/>
      <c r="E44" s="17"/>
      <c r="F44" s="17"/>
      <c r="G44" s="17"/>
      <c r="H44" s="17"/>
      <c r="I44" s="17"/>
      <c r="J44" s="17"/>
      <c r="K44" s="18"/>
      <c r="L44" s="18">
        <f>SUM(L45)</f>
        <v>0</v>
      </c>
      <c r="M44" s="18"/>
      <c r="N44" s="18"/>
    </row>
    <row r="45" spans="1:14" ht="15.75" outlineLevel="2" x14ac:dyDescent="0.25">
      <c r="A45" s="72"/>
      <c r="B45" s="74" t="s">
        <v>53</v>
      </c>
      <c r="C45" s="27"/>
      <c r="D45" s="27"/>
      <c r="E45" s="44" t="s">
        <v>18</v>
      </c>
      <c r="F45" s="27">
        <v>1</v>
      </c>
      <c r="G45" s="27">
        <v>1</v>
      </c>
      <c r="H45" s="27">
        <v>1</v>
      </c>
      <c r="I45" s="27">
        <v>1</v>
      </c>
      <c r="J45" s="18">
        <f>SUM(F45:I45)</f>
        <v>4</v>
      </c>
      <c r="K45" s="28">
        <f>работы!K30</f>
        <v>0</v>
      </c>
      <c r="L45" s="29">
        <f t="shared" ref="L45" si="18">K45*J45</f>
        <v>0</v>
      </c>
      <c r="M45" s="28"/>
      <c r="N45" s="18"/>
    </row>
    <row r="46" spans="1:14" ht="15.75" outlineLevel="1" x14ac:dyDescent="0.25">
      <c r="A46" s="75"/>
      <c r="B46" s="76" t="s">
        <v>9</v>
      </c>
      <c r="C46" s="15"/>
      <c r="D46" s="15"/>
      <c r="E46" s="15"/>
      <c r="F46" s="15"/>
      <c r="G46" s="15"/>
      <c r="H46" s="15"/>
      <c r="I46" s="15"/>
      <c r="J46" s="37"/>
      <c r="K46" s="16"/>
      <c r="L46" s="16">
        <f>SUM(L47)</f>
        <v>0</v>
      </c>
      <c r="M46" s="16"/>
      <c r="N46" s="16"/>
    </row>
    <row r="47" spans="1:14" s="38" customFormat="1" ht="15.75" outlineLevel="2" x14ac:dyDescent="0.25">
      <c r="A47" s="77"/>
      <c r="B47" s="78" t="s">
        <v>14</v>
      </c>
      <c r="C47" s="34"/>
      <c r="D47" s="35"/>
      <c r="E47" s="34"/>
      <c r="F47" s="34"/>
      <c r="G47" s="34"/>
      <c r="H47" s="34"/>
      <c r="I47" s="34"/>
      <c r="J47" s="37">
        <f>SUM(F47:I47)</f>
        <v>0</v>
      </c>
      <c r="K47" s="36"/>
      <c r="L47" s="36">
        <f t="shared" ref="L47" si="19">K47*J47</f>
        <v>0</v>
      </c>
      <c r="M47" s="34"/>
      <c r="N47" s="34" t="s">
        <v>35</v>
      </c>
    </row>
    <row r="48" spans="1:14" x14ac:dyDescent="0.2">
      <c r="A48" s="21"/>
      <c r="B48" s="22"/>
      <c r="C48" s="46"/>
      <c r="D48" s="23"/>
      <c r="E48" s="46"/>
      <c r="F48" s="46"/>
      <c r="G48" s="46"/>
      <c r="H48" s="46"/>
      <c r="I48" s="46"/>
      <c r="J48" s="47"/>
      <c r="K48" s="48" t="s">
        <v>31</v>
      </c>
      <c r="L48" s="47">
        <f>SUM(L31,L17,L43)</f>
        <v>0</v>
      </c>
      <c r="M48" s="46"/>
      <c r="N48" s="46"/>
    </row>
    <row r="49" spans="1:14" ht="13.5" x14ac:dyDescent="0.2">
      <c r="A49" s="49"/>
      <c r="B49" s="50"/>
      <c r="C49" s="51"/>
      <c r="D49" s="52"/>
      <c r="E49" s="51"/>
      <c r="F49" s="51"/>
      <c r="G49" s="51"/>
      <c r="H49" s="51"/>
      <c r="I49" s="51"/>
      <c r="J49" s="53"/>
      <c r="K49" s="54" t="s">
        <v>32</v>
      </c>
      <c r="L49" s="53">
        <f>SUMIF($B$15:$B$47,"Работа:",L$15:L$47)</f>
        <v>0</v>
      </c>
      <c r="M49" s="51"/>
      <c r="N49" s="51"/>
    </row>
    <row r="50" spans="1:14" ht="13.5" x14ac:dyDescent="0.2">
      <c r="A50" s="49"/>
      <c r="B50" s="50"/>
      <c r="C50" s="51"/>
      <c r="D50" s="52"/>
      <c r="E50" s="51"/>
      <c r="F50" s="51"/>
      <c r="G50" s="51"/>
      <c r="H50" s="51"/>
      <c r="I50" s="51"/>
      <c r="J50" s="53"/>
      <c r="K50" s="54" t="s">
        <v>33</v>
      </c>
      <c r="L50" s="53">
        <f>SUMIF($B$15:$B$41,"Материалы:",L$15:L$41)</f>
        <v>0</v>
      </c>
      <c r="M50" s="51"/>
      <c r="N50" s="51"/>
    </row>
    <row r="51" spans="1:14" ht="13.5" x14ac:dyDescent="0.2">
      <c r="A51" s="49"/>
      <c r="B51" s="50"/>
      <c r="C51" s="51"/>
      <c r="D51" s="52"/>
      <c r="E51" s="51"/>
      <c r="F51" s="51"/>
      <c r="G51" s="51"/>
      <c r="H51" s="51"/>
      <c r="I51" s="51"/>
      <c r="J51" s="53"/>
      <c r="K51" s="54" t="s">
        <v>34</v>
      </c>
      <c r="L51" s="55" t="s">
        <v>42</v>
      </c>
      <c r="M51" s="52"/>
      <c r="N51" s="52"/>
    </row>
    <row r="52" spans="1:14" ht="19.5" x14ac:dyDescent="0.35">
      <c r="B52" s="56" t="s">
        <v>13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</row>
    <row r="53" spans="1:14" ht="14.25" x14ac:dyDescent="0.2">
      <c r="A53" s="59"/>
      <c r="B53" s="60" t="s">
        <v>36</v>
      </c>
      <c r="C53" s="61"/>
      <c r="D53" s="106"/>
      <c r="E53" s="61"/>
      <c r="F53" s="61"/>
      <c r="G53" s="61"/>
      <c r="H53" s="61"/>
      <c r="I53" s="61"/>
      <c r="J53" s="61"/>
      <c r="K53" s="61"/>
      <c r="L53" s="61"/>
      <c r="M53" s="61"/>
      <c r="N53" s="62"/>
    </row>
    <row r="54" spans="1:14" ht="15" x14ac:dyDescent="0.2">
      <c r="A54" s="59"/>
      <c r="B54" s="63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</row>
    <row r="55" spans="1:14" ht="30" customHeight="1" x14ac:dyDescent="0.2">
      <c r="A55" s="64" t="s">
        <v>14</v>
      </c>
      <c r="B55" s="108" t="s">
        <v>38</v>
      </c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</row>
    <row r="56" spans="1:14" ht="15" x14ac:dyDescent="0.2">
      <c r="A56" s="59" t="s">
        <v>14</v>
      </c>
      <c r="B56" s="63" t="s">
        <v>39</v>
      </c>
      <c r="J56" s="6"/>
      <c r="K56" s="13"/>
      <c r="M56" s="65"/>
      <c r="N56" s="12"/>
    </row>
    <row r="57" spans="1:14" ht="15" x14ac:dyDescent="0.2">
      <c r="A57" s="59" t="s">
        <v>14</v>
      </c>
      <c r="B57" s="63" t="s">
        <v>40</v>
      </c>
      <c r="J57" s="6"/>
      <c r="K57" s="13"/>
      <c r="M57" s="65"/>
      <c r="N57" s="12"/>
    </row>
    <row r="58" spans="1:14" ht="15" x14ac:dyDescent="0.2">
      <c r="A58" s="59" t="s">
        <v>14</v>
      </c>
      <c r="B58" s="63" t="s">
        <v>41</v>
      </c>
      <c r="J58" s="6"/>
      <c r="K58" s="13"/>
      <c r="M58" s="65"/>
      <c r="N58" s="12"/>
    </row>
    <row r="59" spans="1:14" ht="15" x14ac:dyDescent="0.2">
      <c r="A59" s="59" t="s">
        <v>14</v>
      </c>
      <c r="B59" s="63" t="s">
        <v>43</v>
      </c>
      <c r="J59" s="6"/>
      <c r="K59" s="13"/>
      <c r="M59" s="65"/>
      <c r="N59" s="12"/>
    </row>
    <row r="60" spans="1:14" ht="15" x14ac:dyDescent="0.2">
      <c r="A60" s="59" t="s">
        <v>14</v>
      </c>
      <c r="B60" s="63" t="s">
        <v>44</v>
      </c>
      <c r="J60" s="6"/>
      <c r="K60" s="13"/>
      <c r="M60" s="65"/>
      <c r="N60" s="12"/>
    </row>
    <row r="61" spans="1:14" ht="15" x14ac:dyDescent="0.2">
      <c r="A61" s="59" t="s">
        <v>14</v>
      </c>
      <c r="B61" s="63" t="s">
        <v>37</v>
      </c>
      <c r="J61" s="6"/>
      <c r="K61" s="13"/>
      <c r="M61" s="65"/>
      <c r="N61" s="12"/>
    </row>
  </sheetData>
  <mergeCells count="1">
    <mergeCell ref="B55:N55"/>
  </mergeCells>
  <phoneticPr fontId="6" type="noConversion"/>
  <pageMargins left="0.19685039370078741" right="0.11811023622047245" top="0.15748031496062992" bottom="0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600B-FAD8-482D-A323-716883AB9D68}">
  <sheetPr>
    <pageSetUpPr fitToPage="1"/>
  </sheetPr>
  <dimension ref="A1:N41"/>
  <sheetViews>
    <sheetView view="pageBreakPreview" zoomScale="68" zoomScaleNormal="68" zoomScaleSheetLayoutView="68" workbookViewId="0">
      <selection activeCell="A34" sqref="A34:B34"/>
    </sheetView>
  </sheetViews>
  <sheetFormatPr defaultColWidth="9.140625" defaultRowHeight="12.75" outlineLevelRow="2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9" width="11.42578125" style="6" customWidth="1"/>
    <col min="10" max="10" width="11" style="13" customWidth="1"/>
    <col min="11" max="11" width="12.5703125" style="65" customWidth="1"/>
    <col min="12" max="12" width="16.140625" style="65" customWidth="1"/>
    <col min="13" max="13" width="34.42578125" style="6" customWidth="1"/>
    <col min="14" max="14" width="19" style="6" customWidth="1"/>
    <col min="15" max="16384" width="9.140625" style="6"/>
  </cols>
  <sheetData>
    <row r="1" spans="1:14" x14ac:dyDescent="0.2">
      <c r="B1" s="2"/>
      <c r="C1" s="3"/>
      <c r="D1" s="103"/>
      <c r="E1" s="4"/>
      <c r="F1" s="4"/>
      <c r="G1" s="4"/>
      <c r="H1" s="4"/>
      <c r="I1" s="4"/>
      <c r="J1" s="6"/>
      <c r="K1" s="6"/>
      <c r="L1" s="7"/>
      <c r="M1" s="3"/>
      <c r="N1" s="8" t="s">
        <v>59</v>
      </c>
    </row>
    <row r="2" spans="1:14" x14ac:dyDescent="0.2">
      <c r="B2" s="2"/>
      <c r="C2" s="3"/>
      <c r="D2" s="103"/>
      <c r="E2" s="4"/>
      <c r="F2" s="4"/>
      <c r="G2" s="4"/>
      <c r="H2" s="4"/>
      <c r="I2" s="4"/>
      <c r="J2" s="6"/>
      <c r="K2" s="6"/>
      <c r="L2" s="7"/>
      <c r="M2" s="3"/>
      <c r="N2" s="8" t="s">
        <v>57</v>
      </c>
    </row>
    <row r="3" spans="1:14" x14ac:dyDescent="0.2">
      <c r="B3" s="2"/>
      <c r="C3" s="3"/>
      <c r="D3" s="103"/>
      <c r="E3" s="4"/>
      <c r="F3" s="4"/>
      <c r="G3" s="4"/>
      <c r="H3" s="4"/>
      <c r="I3" s="4"/>
      <c r="J3" s="6"/>
      <c r="K3" s="6"/>
      <c r="L3" s="7"/>
      <c r="M3" s="3"/>
      <c r="N3" s="4"/>
    </row>
    <row r="4" spans="1:14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6"/>
      <c r="K4" s="6"/>
      <c r="L4" s="5" t="s">
        <v>17</v>
      </c>
      <c r="M4" s="10"/>
      <c r="N4" s="10"/>
    </row>
    <row r="5" spans="1:14" x14ac:dyDescent="0.2">
      <c r="B5" s="11"/>
      <c r="C5" s="3"/>
      <c r="D5" s="105"/>
      <c r="E5" s="10"/>
      <c r="F5" s="10"/>
      <c r="G5" s="10"/>
      <c r="H5" s="10"/>
      <c r="I5" s="10"/>
      <c r="J5" s="6"/>
      <c r="K5" s="6"/>
      <c r="L5" s="3"/>
      <c r="M5" s="10"/>
      <c r="N5" s="10"/>
    </row>
    <row r="6" spans="1:14" x14ac:dyDescent="0.2">
      <c r="B6" s="11"/>
      <c r="C6" s="3"/>
      <c r="D6" s="105"/>
      <c r="E6" s="10"/>
      <c r="F6" s="10"/>
      <c r="G6" s="10"/>
      <c r="H6" s="10"/>
      <c r="I6" s="10"/>
      <c r="J6" s="6"/>
      <c r="K6" s="6"/>
      <c r="L6" s="3"/>
      <c r="M6" s="10"/>
      <c r="N6" s="10"/>
    </row>
    <row r="7" spans="1:14" x14ac:dyDescent="0.2">
      <c r="B7" s="11"/>
      <c r="C7" s="3"/>
      <c r="D7" s="105"/>
      <c r="E7" s="10"/>
      <c r="F7" s="10"/>
      <c r="G7" s="10"/>
      <c r="H7" s="10"/>
      <c r="I7" s="10"/>
      <c r="J7" s="2"/>
      <c r="K7" s="2"/>
      <c r="L7" s="3"/>
      <c r="M7" s="10"/>
      <c r="N7" s="10"/>
    </row>
    <row r="8" spans="1:14" x14ac:dyDescent="0.2">
      <c r="B8" s="11" t="s">
        <v>58</v>
      </c>
      <c r="C8" s="3"/>
      <c r="D8" s="105"/>
      <c r="E8" s="10"/>
      <c r="F8" s="10"/>
      <c r="G8" s="10"/>
      <c r="H8" s="10"/>
      <c r="I8" s="10"/>
      <c r="J8" s="2"/>
      <c r="K8" s="2"/>
      <c r="L8" s="3"/>
      <c r="M8" s="10"/>
      <c r="N8" s="10"/>
    </row>
    <row r="9" spans="1:14" x14ac:dyDescent="0.2">
      <c r="K9" s="6"/>
      <c r="L9" s="6"/>
    </row>
    <row r="10" spans="1:14" s="14" customFormat="1" ht="15.75" x14ac:dyDescent="0.25">
      <c r="A10" s="80"/>
      <c r="B10" s="81"/>
      <c r="C10" s="81"/>
      <c r="D10" s="82"/>
      <c r="E10" s="81" t="s">
        <v>91</v>
      </c>
      <c r="F10" s="81"/>
      <c r="G10" s="81"/>
      <c r="H10" s="81"/>
      <c r="I10" s="81"/>
      <c r="J10" s="83"/>
      <c r="K10" s="81"/>
      <c r="L10" s="81"/>
      <c r="M10" s="81"/>
      <c r="N10" s="81"/>
    </row>
    <row r="11" spans="1:14" s="14" customFormat="1" ht="15.75" x14ac:dyDescent="0.25">
      <c r="A11" s="80"/>
      <c r="B11" s="81"/>
      <c r="C11" s="81"/>
      <c r="D11" s="82"/>
      <c r="E11" s="81" t="s">
        <v>86</v>
      </c>
      <c r="F11" s="81"/>
      <c r="G11" s="81"/>
      <c r="H11" s="81"/>
      <c r="I11" s="81"/>
      <c r="J11" s="83"/>
      <c r="K11" s="81"/>
      <c r="L11" s="81"/>
      <c r="M11" s="81"/>
      <c r="N11" s="81"/>
    </row>
    <row r="12" spans="1:14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7"/>
      <c r="K12" s="88"/>
      <c r="L12" s="88"/>
      <c r="M12" s="86"/>
      <c r="N12" s="86"/>
    </row>
    <row r="13" spans="1:14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87</v>
      </c>
      <c r="G13" s="91" t="s">
        <v>88</v>
      </c>
      <c r="H13" s="91" t="s">
        <v>89</v>
      </c>
      <c r="I13" s="91" t="s">
        <v>90</v>
      </c>
      <c r="J13" s="92" t="s">
        <v>2</v>
      </c>
      <c r="K13" s="93" t="s">
        <v>30</v>
      </c>
      <c r="L13" s="92" t="s">
        <v>4</v>
      </c>
      <c r="M13" s="92" t="s">
        <v>5</v>
      </c>
      <c r="N13" s="92" t="s">
        <v>19</v>
      </c>
    </row>
    <row r="14" spans="1:14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7"/>
      <c r="K14" s="97"/>
      <c r="L14" s="97"/>
      <c r="M14" s="97"/>
      <c r="N14" s="97"/>
    </row>
    <row r="15" spans="1:14" ht="15.75" x14ac:dyDescent="0.2">
      <c r="A15" s="102" t="s">
        <v>54</v>
      </c>
      <c r="B15" s="73" t="s">
        <v>45</v>
      </c>
      <c r="C15" s="98"/>
      <c r="D15" s="98"/>
      <c r="E15" s="98"/>
      <c r="F15" s="98"/>
      <c r="G15" s="98"/>
      <c r="H15" s="98"/>
      <c r="I15" s="98"/>
      <c r="J15" s="99"/>
      <c r="K15" s="99"/>
      <c r="L15" s="99"/>
      <c r="M15" s="99"/>
      <c r="N15" s="99"/>
    </row>
    <row r="16" spans="1:14" ht="15.75" x14ac:dyDescent="0.2">
      <c r="A16" s="68" t="s">
        <v>55</v>
      </c>
      <c r="B16" s="70" t="s">
        <v>24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20"/>
    </row>
    <row r="17" spans="1:14" ht="15.75" x14ac:dyDescent="0.2">
      <c r="A17" s="69" t="s">
        <v>56</v>
      </c>
      <c r="B17" s="71" t="s">
        <v>24</v>
      </c>
      <c r="C17" s="23"/>
      <c r="D17" s="23"/>
      <c r="E17" s="23"/>
      <c r="F17" s="23"/>
      <c r="G17" s="23"/>
      <c r="H17" s="23"/>
      <c r="I17" s="23"/>
      <c r="J17" s="24"/>
      <c r="K17" s="24"/>
      <c r="L17" s="24"/>
      <c r="M17" s="24"/>
      <c r="N17" s="24"/>
    </row>
    <row r="18" spans="1:14" ht="15.75" outlineLevel="1" x14ac:dyDescent="0.2">
      <c r="A18" s="100"/>
      <c r="B18" s="101" t="s">
        <v>8</v>
      </c>
      <c r="C18" s="17"/>
      <c r="D18" s="17"/>
      <c r="E18" s="17"/>
      <c r="F18" s="17"/>
      <c r="G18" s="17"/>
      <c r="H18" s="17"/>
      <c r="I18" s="17"/>
      <c r="J18" s="18"/>
      <c r="K18" s="18"/>
      <c r="L18" s="18"/>
      <c r="M18" s="18"/>
      <c r="N18" s="18"/>
    </row>
    <row r="19" spans="1:14" outlineLevel="2" x14ac:dyDescent="0.2">
      <c r="A19" s="25"/>
      <c r="B19" s="26" t="s">
        <v>28</v>
      </c>
      <c r="C19" s="27"/>
      <c r="D19" s="27"/>
      <c r="E19" s="27" t="s">
        <v>27</v>
      </c>
      <c r="F19" s="28">
        <v>400</v>
      </c>
      <c r="G19" s="28">
        <v>400</v>
      </c>
      <c r="H19" s="28">
        <v>400</v>
      </c>
      <c r="I19" s="28">
        <v>400</v>
      </c>
      <c r="J19" s="18">
        <v>1600</v>
      </c>
      <c r="K19" s="28"/>
      <c r="L19" s="29">
        <f t="shared" ref="L19:L22" si="0">K19*J19</f>
        <v>0</v>
      </c>
      <c r="M19" s="67"/>
      <c r="N19" s="18"/>
    </row>
    <row r="20" spans="1:14" outlineLevel="2" x14ac:dyDescent="0.2">
      <c r="A20" s="25"/>
      <c r="B20" s="26" t="s">
        <v>26</v>
      </c>
      <c r="C20" s="27"/>
      <c r="D20" s="27"/>
      <c r="E20" s="27" t="s">
        <v>27</v>
      </c>
      <c r="F20" s="28">
        <v>70</v>
      </c>
      <c r="G20" s="28">
        <v>60</v>
      </c>
      <c r="H20" s="28">
        <v>60</v>
      </c>
      <c r="I20" s="28">
        <v>60</v>
      </c>
      <c r="J20" s="18">
        <v>250</v>
      </c>
      <c r="K20" s="28"/>
      <c r="L20" s="29">
        <f t="shared" si="0"/>
        <v>0</v>
      </c>
      <c r="M20" s="67"/>
      <c r="N20" s="18"/>
    </row>
    <row r="21" spans="1:14" outlineLevel="2" x14ac:dyDescent="0.2">
      <c r="A21" s="25"/>
      <c r="B21" s="26" t="s">
        <v>29</v>
      </c>
      <c r="C21" s="27"/>
      <c r="D21" s="27"/>
      <c r="E21" s="27" t="s">
        <v>27</v>
      </c>
      <c r="F21" s="28">
        <v>100</v>
      </c>
      <c r="G21" s="28">
        <v>100</v>
      </c>
      <c r="H21" s="28">
        <v>100</v>
      </c>
      <c r="I21" s="28">
        <v>100</v>
      </c>
      <c r="J21" s="18">
        <v>400</v>
      </c>
      <c r="K21" s="28"/>
      <c r="L21" s="29">
        <f t="shared" si="0"/>
        <v>0</v>
      </c>
      <c r="M21" s="67"/>
      <c r="N21" s="18"/>
    </row>
    <row r="22" spans="1:14" ht="25.5" outlineLevel="2" x14ac:dyDescent="0.2">
      <c r="A22" s="25"/>
      <c r="B22" s="26" t="s">
        <v>46</v>
      </c>
      <c r="C22" s="27"/>
      <c r="D22" s="27"/>
      <c r="E22" s="27" t="s">
        <v>3</v>
      </c>
      <c r="F22" s="28">
        <v>1</v>
      </c>
      <c r="G22" s="28">
        <v>1</v>
      </c>
      <c r="H22" s="28">
        <v>1</v>
      </c>
      <c r="I22" s="28">
        <v>1</v>
      </c>
      <c r="J22" s="18">
        <v>4</v>
      </c>
      <c r="K22" s="28"/>
      <c r="L22" s="29">
        <f t="shared" si="0"/>
        <v>0</v>
      </c>
      <c r="M22" s="18"/>
      <c r="N22" s="18"/>
    </row>
    <row r="23" spans="1:14" ht="15.75" x14ac:dyDescent="0.2">
      <c r="A23" s="68" t="s">
        <v>48</v>
      </c>
      <c r="B23" s="70" t="s">
        <v>10</v>
      </c>
      <c r="C23" s="19"/>
      <c r="D23" s="19"/>
      <c r="E23" s="19"/>
      <c r="F23" s="19"/>
      <c r="G23" s="19"/>
      <c r="H23" s="19"/>
      <c r="I23" s="19"/>
      <c r="J23" s="19"/>
      <c r="K23" s="20"/>
      <c r="L23" s="20"/>
      <c r="M23" s="20"/>
      <c r="N23" s="20"/>
    </row>
    <row r="24" spans="1:14" ht="15.75" x14ac:dyDescent="0.2">
      <c r="A24" s="69" t="s">
        <v>49</v>
      </c>
      <c r="B24" s="71" t="s">
        <v>10</v>
      </c>
      <c r="C24" s="23"/>
      <c r="D24" s="23"/>
      <c r="E24" s="23"/>
      <c r="F24" s="23"/>
      <c r="G24" s="23"/>
      <c r="H24" s="23"/>
      <c r="I24" s="23"/>
      <c r="J24" s="23"/>
      <c r="K24" s="24"/>
      <c r="L24" s="24"/>
      <c r="M24" s="24"/>
      <c r="N24" s="24"/>
    </row>
    <row r="25" spans="1:14" ht="15.75" outlineLevel="1" x14ac:dyDescent="0.2">
      <c r="A25" s="43"/>
      <c r="B25" s="73" t="s">
        <v>8</v>
      </c>
      <c r="C25" s="17"/>
      <c r="D25" s="17"/>
      <c r="E25" s="17"/>
      <c r="F25" s="17"/>
      <c r="G25" s="17"/>
      <c r="H25" s="17"/>
      <c r="I25" s="17"/>
      <c r="J25" s="17"/>
      <c r="K25" s="18"/>
      <c r="L25" s="18"/>
      <c r="M25" s="18"/>
      <c r="N25" s="18"/>
    </row>
    <row r="26" spans="1:14" ht="15.75" outlineLevel="2" x14ac:dyDescent="0.2">
      <c r="A26" s="43"/>
      <c r="B26" s="74" t="s">
        <v>23</v>
      </c>
      <c r="C26" s="27"/>
      <c r="D26" s="27"/>
      <c r="E26" s="44" t="s">
        <v>18</v>
      </c>
      <c r="F26" s="27">
        <v>1</v>
      </c>
      <c r="G26" s="27">
        <v>1</v>
      </c>
      <c r="H26" s="27">
        <v>1</v>
      </c>
      <c r="I26" s="27">
        <v>1</v>
      </c>
      <c r="J26" s="18">
        <v>4</v>
      </c>
      <c r="K26" s="28"/>
      <c r="L26" s="29">
        <f t="shared" ref="L26" si="1">K26*J26</f>
        <v>0</v>
      </c>
      <c r="M26" s="28"/>
      <c r="N26" s="18"/>
    </row>
    <row r="27" spans="1:14" ht="15.75" x14ac:dyDescent="0.2">
      <c r="A27" s="68" t="s">
        <v>50</v>
      </c>
      <c r="B27" s="70" t="s">
        <v>51</v>
      </c>
      <c r="C27" s="19"/>
      <c r="D27" s="19"/>
      <c r="E27" s="19"/>
      <c r="F27" s="19"/>
      <c r="G27" s="19"/>
      <c r="H27" s="19"/>
      <c r="I27" s="19"/>
      <c r="J27" s="19"/>
      <c r="K27" s="20"/>
      <c r="L27" s="20"/>
      <c r="M27" s="20"/>
      <c r="N27" s="20"/>
    </row>
    <row r="28" spans="1:14" ht="15.75" x14ac:dyDescent="0.2">
      <c r="A28" s="69" t="s">
        <v>52</v>
      </c>
      <c r="B28" s="71" t="s">
        <v>51</v>
      </c>
      <c r="C28" s="23"/>
      <c r="D28" s="23"/>
      <c r="E28" s="23"/>
      <c r="F28" s="23"/>
      <c r="G28" s="23"/>
      <c r="H28" s="23"/>
      <c r="I28" s="23"/>
      <c r="J28" s="23"/>
      <c r="K28" s="24"/>
      <c r="L28" s="24"/>
      <c r="M28" s="24"/>
      <c r="N28" s="24"/>
    </row>
    <row r="29" spans="1:14" ht="15.75" outlineLevel="1" x14ac:dyDescent="0.25">
      <c r="A29" s="72"/>
      <c r="B29" s="73" t="s">
        <v>8</v>
      </c>
      <c r="C29" s="17"/>
      <c r="D29" s="17"/>
      <c r="E29" s="17"/>
      <c r="F29" s="17"/>
      <c r="G29" s="17"/>
      <c r="H29" s="17"/>
      <c r="I29" s="17"/>
      <c r="J29" s="17"/>
      <c r="K29" s="18"/>
      <c r="L29" s="18"/>
      <c r="M29" s="18"/>
      <c r="N29" s="18"/>
    </row>
    <row r="30" spans="1:14" ht="15.75" outlineLevel="2" x14ac:dyDescent="0.25">
      <c r="A30" s="72"/>
      <c r="B30" s="74" t="s">
        <v>53</v>
      </c>
      <c r="C30" s="27"/>
      <c r="D30" s="27"/>
      <c r="E30" s="44" t="s">
        <v>18</v>
      </c>
      <c r="F30" s="27">
        <v>1</v>
      </c>
      <c r="G30" s="27">
        <v>1</v>
      </c>
      <c r="H30" s="27">
        <v>1</v>
      </c>
      <c r="I30" s="27">
        <v>1</v>
      </c>
      <c r="J30" s="18">
        <v>4</v>
      </c>
      <c r="K30" s="28"/>
      <c r="L30" s="29">
        <f t="shared" ref="L30" si="2">K30*J30</f>
        <v>0</v>
      </c>
      <c r="M30" s="28"/>
      <c r="N30" s="18"/>
    </row>
    <row r="31" spans="1:14" x14ac:dyDescent="0.2">
      <c r="A31" s="21"/>
      <c r="B31" s="22"/>
      <c r="C31" s="46"/>
      <c r="D31" s="23"/>
      <c r="E31" s="46"/>
      <c r="F31" s="46"/>
      <c r="G31" s="46"/>
      <c r="H31" s="46"/>
      <c r="I31" s="46"/>
      <c r="J31" s="47"/>
      <c r="K31" s="48" t="s">
        <v>92</v>
      </c>
      <c r="L31" s="47">
        <f>SUM(L19:L30)</f>
        <v>0</v>
      </c>
      <c r="M31" s="46"/>
      <c r="N31" s="46"/>
    </row>
    <row r="32" spans="1:14" ht="19.5" x14ac:dyDescent="0.35">
      <c r="B32" s="56" t="s">
        <v>13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8"/>
    </row>
    <row r="33" spans="1:14" ht="14.25" x14ac:dyDescent="0.2">
      <c r="A33" s="59"/>
      <c r="B33" s="60" t="s">
        <v>36</v>
      </c>
      <c r="C33" s="61"/>
      <c r="D33" s="106"/>
      <c r="E33" s="61"/>
      <c r="F33" s="61"/>
      <c r="G33" s="61"/>
      <c r="H33" s="61"/>
      <c r="I33" s="61"/>
      <c r="J33" s="61"/>
      <c r="K33" s="61"/>
      <c r="L33" s="61"/>
      <c r="M33" s="61"/>
      <c r="N33" s="62"/>
    </row>
    <row r="34" spans="1:14" ht="15" x14ac:dyDescent="0.2">
      <c r="A34" s="59"/>
      <c r="B34" s="63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</row>
    <row r="35" spans="1:14" ht="30" customHeight="1" x14ac:dyDescent="0.2">
      <c r="A35" s="64" t="s">
        <v>14</v>
      </c>
      <c r="B35" s="108" t="s">
        <v>38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</row>
    <row r="36" spans="1:14" ht="15" x14ac:dyDescent="0.2">
      <c r="A36" s="59" t="s">
        <v>14</v>
      </c>
      <c r="B36" s="63" t="s">
        <v>39</v>
      </c>
      <c r="J36" s="6"/>
      <c r="K36" s="13"/>
      <c r="M36" s="65"/>
      <c r="N36" s="12"/>
    </row>
    <row r="37" spans="1:14" ht="15" x14ac:dyDescent="0.2">
      <c r="A37" s="59" t="s">
        <v>14</v>
      </c>
      <c r="B37" s="63" t="s">
        <v>40</v>
      </c>
      <c r="J37" s="6"/>
      <c r="K37" s="13"/>
      <c r="M37" s="65"/>
      <c r="N37" s="12"/>
    </row>
    <row r="38" spans="1:14" ht="15" x14ac:dyDescent="0.2">
      <c r="A38" s="59" t="s">
        <v>14</v>
      </c>
      <c r="B38" s="63" t="s">
        <v>41</v>
      </c>
      <c r="J38" s="6"/>
      <c r="K38" s="13"/>
      <c r="M38" s="65"/>
      <c r="N38" s="12"/>
    </row>
    <row r="39" spans="1:14" ht="15" x14ac:dyDescent="0.2">
      <c r="A39" s="59" t="s">
        <v>14</v>
      </c>
      <c r="B39" s="63" t="s">
        <v>43</v>
      </c>
      <c r="J39" s="6"/>
      <c r="K39" s="13"/>
      <c r="M39" s="65"/>
      <c r="N39" s="12"/>
    </row>
    <row r="40" spans="1:14" ht="15" x14ac:dyDescent="0.2">
      <c r="A40" s="59" t="s">
        <v>14</v>
      </c>
      <c r="B40" s="63" t="s">
        <v>44</v>
      </c>
      <c r="J40" s="6"/>
      <c r="K40" s="13"/>
      <c r="M40" s="65"/>
      <c r="N40" s="12"/>
    </row>
    <row r="41" spans="1:14" ht="15" x14ac:dyDescent="0.2">
      <c r="A41" s="59" t="s">
        <v>14</v>
      </c>
      <c r="B41" s="63" t="s">
        <v>37</v>
      </c>
      <c r="J41" s="6"/>
      <c r="K41" s="13"/>
      <c r="M41" s="65"/>
      <c r="N41" s="12"/>
    </row>
  </sheetData>
  <mergeCells count="1">
    <mergeCell ref="B35:N35"/>
  </mergeCells>
  <pageMargins left="0.19685039370078741" right="0.11811023622047245" top="0.15748031496062992" bottom="0" header="0.31496062992125984" footer="0.31496062992125984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F3FAC-3D1D-4A82-98D7-DA3EFA793B2B}">
  <sheetPr>
    <pageSetUpPr fitToPage="1"/>
  </sheetPr>
  <dimension ref="A1:N43"/>
  <sheetViews>
    <sheetView view="pageBreakPreview" zoomScale="68" zoomScaleNormal="68" zoomScaleSheetLayoutView="68" workbookViewId="0">
      <selection activeCell="A36" sqref="A36:B36"/>
    </sheetView>
  </sheetViews>
  <sheetFormatPr defaultColWidth="9.140625" defaultRowHeight="12.75" outlineLevelRow="3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9" width="11.42578125" style="6" customWidth="1"/>
    <col min="10" max="10" width="11" style="13" customWidth="1"/>
    <col min="11" max="11" width="12.5703125" style="65" customWidth="1"/>
    <col min="12" max="12" width="16.140625" style="65" customWidth="1"/>
    <col min="13" max="13" width="34.42578125" style="6" customWidth="1"/>
    <col min="14" max="14" width="19" style="6" customWidth="1"/>
    <col min="15" max="16384" width="9.140625" style="6"/>
  </cols>
  <sheetData>
    <row r="1" spans="1:14" x14ac:dyDescent="0.2">
      <c r="B1" s="2"/>
      <c r="C1" s="3"/>
      <c r="D1" s="103"/>
      <c r="E1" s="4"/>
      <c r="F1" s="4"/>
      <c r="G1" s="4"/>
      <c r="H1" s="4"/>
      <c r="I1" s="4"/>
      <c r="J1" s="6"/>
      <c r="K1" s="6"/>
      <c r="L1" s="7"/>
      <c r="M1" s="3"/>
      <c r="N1" s="8" t="s">
        <v>59</v>
      </c>
    </row>
    <row r="2" spans="1:14" x14ac:dyDescent="0.2">
      <c r="B2" s="2"/>
      <c r="C2" s="3"/>
      <c r="D2" s="103"/>
      <c r="E2" s="4"/>
      <c r="F2" s="4"/>
      <c r="G2" s="4"/>
      <c r="H2" s="4"/>
      <c r="I2" s="4"/>
      <c r="J2" s="6"/>
      <c r="K2" s="6"/>
      <c r="L2" s="7"/>
      <c r="M2" s="3"/>
      <c r="N2" s="8" t="s">
        <v>57</v>
      </c>
    </row>
    <row r="3" spans="1:14" x14ac:dyDescent="0.2">
      <c r="B3" s="2"/>
      <c r="C3" s="3"/>
      <c r="D3" s="103"/>
      <c r="E3" s="4"/>
      <c r="F3" s="4"/>
      <c r="G3" s="4"/>
      <c r="H3" s="4"/>
      <c r="I3" s="4"/>
      <c r="J3" s="6"/>
      <c r="K3" s="6"/>
      <c r="L3" s="7"/>
      <c r="M3" s="3"/>
      <c r="N3" s="4"/>
    </row>
    <row r="4" spans="1:14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6"/>
      <c r="K4" s="6"/>
      <c r="L4" s="5" t="s">
        <v>17</v>
      </c>
      <c r="M4" s="10"/>
      <c r="N4" s="10"/>
    </row>
    <row r="5" spans="1:14" x14ac:dyDescent="0.2">
      <c r="B5" s="11"/>
      <c r="C5" s="3"/>
      <c r="D5" s="105"/>
      <c r="E5" s="10"/>
      <c r="F5" s="10"/>
      <c r="G5" s="10"/>
      <c r="H5" s="10"/>
      <c r="I5" s="10"/>
      <c r="J5" s="6"/>
      <c r="K5" s="6"/>
      <c r="L5" s="3"/>
      <c r="M5" s="10"/>
      <c r="N5" s="10"/>
    </row>
    <row r="6" spans="1:14" x14ac:dyDescent="0.2">
      <c r="B6" s="11"/>
      <c r="C6" s="3"/>
      <c r="D6" s="105"/>
      <c r="E6" s="10"/>
      <c r="F6" s="10"/>
      <c r="G6" s="10"/>
      <c r="H6" s="10"/>
      <c r="I6" s="10"/>
      <c r="J6" s="6"/>
      <c r="K6" s="6"/>
      <c r="L6" s="3"/>
      <c r="M6" s="10"/>
      <c r="N6" s="10"/>
    </row>
    <row r="7" spans="1:14" x14ac:dyDescent="0.2">
      <c r="B7" s="11"/>
      <c r="C7" s="3"/>
      <c r="D7" s="105"/>
      <c r="E7" s="10"/>
      <c r="F7" s="10"/>
      <c r="G7" s="10"/>
      <c r="H7" s="10"/>
      <c r="I7" s="10"/>
      <c r="J7" s="2"/>
      <c r="K7" s="2"/>
      <c r="L7" s="3"/>
      <c r="M7" s="10"/>
      <c r="N7" s="10"/>
    </row>
    <row r="8" spans="1:14" x14ac:dyDescent="0.2">
      <c r="B8" s="11" t="s">
        <v>58</v>
      </c>
      <c r="C8" s="3"/>
      <c r="D8" s="105" t="s">
        <v>25</v>
      </c>
      <c r="E8" s="10"/>
      <c r="F8" s="10"/>
      <c r="G8" s="10"/>
      <c r="H8" s="10"/>
      <c r="I8" s="10"/>
      <c r="J8" s="2"/>
      <c r="K8" s="2"/>
      <c r="L8" s="3" t="s">
        <v>25</v>
      </c>
      <c r="M8" s="10"/>
      <c r="N8" s="10"/>
    </row>
    <row r="9" spans="1:14" x14ac:dyDescent="0.2">
      <c r="K9" s="6"/>
      <c r="L9" s="6"/>
    </row>
    <row r="10" spans="1:14" s="14" customFormat="1" ht="15.75" x14ac:dyDescent="0.25">
      <c r="A10" s="80"/>
      <c r="B10" s="81"/>
      <c r="C10" s="81"/>
      <c r="D10" s="82"/>
      <c r="E10" s="81" t="s">
        <v>94</v>
      </c>
      <c r="F10" s="81"/>
      <c r="G10" s="81"/>
      <c r="H10" s="81"/>
      <c r="I10" s="81"/>
      <c r="J10" s="83"/>
      <c r="K10" s="81"/>
      <c r="L10" s="81"/>
      <c r="M10" s="81"/>
      <c r="N10" s="81"/>
    </row>
    <row r="11" spans="1:14" s="14" customFormat="1" ht="15.75" x14ac:dyDescent="0.25">
      <c r="A11" s="80"/>
      <c r="B11" s="81"/>
      <c r="C11" s="81"/>
      <c r="D11" s="82"/>
      <c r="E11" s="81" t="s">
        <v>86</v>
      </c>
      <c r="F11" s="81"/>
      <c r="G11" s="81"/>
      <c r="H11" s="81"/>
      <c r="I11" s="81"/>
      <c r="J11" s="83"/>
      <c r="K11" s="81"/>
      <c r="L11" s="81"/>
      <c r="M11" s="81"/>
      <c r="N11" s="81"/>
    </row>
    <row r="12" spans="1:14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7"/>
      <c r="K12" s="88"/>
      <c r="L12" s="88"/>
      <c r="M12" s="86"/>
      <c r="N12" s="86"/>
    </row>
    <row r="13" spans="1:14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87</v>
      </c>
      <c r="G13" s="91" t="s">
        <v>88</v>
      </c>
      <c r="H13" s="91" t="s">
        <v>89</v>
      </c>
      <c r="I13" s="91" t="s">
        <v>90</v>
      </c>
      <c r="J13" s="92" t="s">
        <v>2</v>
      </c>
      <c r="K13" s="93" t="s">
        <v>30</v>
      </c>
      <c r="L13" s="92" t="s">
        <v>4</v>
      </c>
      <c r="M13" s="92" t="s">
        <v>5</v>
      </c>
      <c r="N13" s="92" t="s">
        <v>19</v>
      </c>
    </row>
    <row r="14" spans="1:14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7"/>
      <c r="K14" s="97"/>
      <c r="L14" s="97"/>
      <c r="M14" s="97"/>
      <c r="N14" s="97"/>
    </row>
    <row r="15" spans="1:14" ht="15.75" x14ac:dyDescent="0.2">
      <c r="A15" s="102" t="s">
        <v>54</v>
      </c>
      <c r="B15" s="73" t="s">
        <v>45</v>
      </c>
      <c r="C15" s="98"/>
      <c r="D15" s="98"/>
      <c r="E15" s="98"/>
      <c r="F15" s="98"/>
      <c r="G15" s="98"/>
      <c r="H15" s="98"/>
      <c r="I15" s="98"/>
      <c r="J15" s="99"/>
      <c r="K15" s="99"/>
      <c r="L15" s="99"/>
      <c r="M15" s="99"/>
      <c r="N15" s="99"/>
    </row>
    <row r="16" spans="1:14" ht="15.75" x14ac:dyDescent="0.2">
      <c r="A16" s="68" t="s">
        <v>55</v>
      </c>
      <c r="B16" s="70" t="s">
        <v>24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20"/>
    </row>
    <row r="17" spans="1:14" ht="15.75" x14ac:dyDescent="0.2">
      <c r="A17" s="69" t="s">
        <v>56</v>
      </c>
      <c r="B17" s="71" t="s">
        <v>24</v>
      </c>
      <c r="C17" s="23"/>
      <c r="D17" s="23"/>
      <c r="E17" s="23"/>
      <c r="F17" s="23"/>
      <c r="G17" s="23"/>
      <c r="H17" s="23"/>
      <c r="I17" s="23"/>
      <c r="J17" s="24"/>
      <c r="K17" s="24"/>
      <c r="L17" s="24"/>
      <c r="M17" s="24"/>
      <c r="N17" s="24"/>
    </row>
    <row r="18" spans="1:14" s="38" customFormat="1" outlineLevel="2" x14ac:dyDescent="0.25">
      <c r="A18" s="32"/>
      <c r="B18" s="33" t="s">
        <v>20</v>
      </c>
      <c r="C18" s="34" t="s">
        <v>61</v>
      </c>
      <c r="D18" s="35" t="s">
        <v>62</v>
      </c>
      <c r="E18" s="34" t="s">
        <v>63</v>
      </c>
      <c r="F18" s="36">
        <v>400</v>
      </c>
      <c r="G18" s="36">
        <v>400</v>
      </c>
      <c r="H18" s="36">
        <v>400</v>
      </c>
      <c r="I18" s="36">
        <v>400</v>
      </c>
      <c r="J18" s="37">
        <f t="shared" ref="J18:J23" si="0">SUM(F18:I18)</f>
        <v>1600</v>
      </c>
      <c r="K18" s="36"/>
      <c r="L18" s="36">
        <f t="shared" ref="L18:L20" si="1">K18*J18</f>
        <v>0</v>
      </c>
      <c r="M18" s="34"/>
      <c r="N18" s="34" t="s">
        <v>35</v>
      </c>
    </row>
    <row r="19" spans="1:14" s="38" customFormat="1" ht="25.5" outlineLevel="2" x14ac:dyDescent="0.25">
      <c r="A19" s="32"/>
      <c r="B19" s="33" t="s">
        <v>21</v>
      </c>
      <c r="C19" s="34" t="s">
        <v>64</v>
      </c>
      <c r="D19" s="35" t="s">
        <v>65</v>
      </c>
      <c r="E19" s="34" t="s">
        <v>63</v>
      </c>
      <c r="F19" s="36">
        <v>70</v>
      </c>
      <c r="G19" s="36">
        <v>60</v>
      </c>
      <c r="H19" s="36">
        <v>60</v>
      </c>
      <c r="I19" s="36">
        <v>60</v>
      </c>
      <c r="J19" s="37">
        <f t="shared" si="0"/>
        <v>250</v>
      </c>
      <c r="K19" s="36"/>
      <c r="L19" s="36">
        <f t="shared" si="1"/>
        <v>0</v>
      </c>
      <c r="M19" s="35"/>
      <c r="N19" s="34" t="s">
        <v>35</v>
      </c>
    </row>
    <row r="20" spans="1:14" s="38" customFormat="1" ht="38.25" outlineLevel="2" x14ac:dyDescent="0.25">
      <c r="A20" s="32"/>
      <c r="B20" s="33" t="s">
        <v>22</v>
      </c>
      <c r="C20" s="34" t="s">
        <v>64</v>
      </c>
      <c r="D20" s="35" t="s">
        <v>66</v>
      </c>
      <c r="E20" s="34" t="s">
        <v>63</v>
      </c>
      <c r="F20" s="36">
        <v>100</v>
      </c>
      <c r="G20" s="36">
        <v>100</v>
      </c>
      <c r="H20" s="36">
        <v>100</v>
      </c>
      <c r="I20" s="36">
        <v>100</v>
      </c>
      <c r="J20" s="37">
        <f t="shared" si="0"/>
        <v>400</v>
      </c>
      <c r="K20" s="36"/>
      <c r="L20" s="36">
        <f t="shared" si="1"/>
        <v>0</v>
      </c>
      <c r="M20" s="35"/>
      <c r="N20" s="34" t="s">
        <v>35</v>
      </c>
    </row>
    <row r="21" spans="1:14" s="38" customFormat="1" outlineLevel="2" x14ac:dyDescent="0.25">
      <c r="A21" s="32"/>
      <c r="B21" s="107" t="s">
        <v>60</v>
      </c>
      <c r="C21" s="34"/>
      <c r="D21" s="35"/>
      <c r="E21" s="34"/>
      <c r="F21" s="36"/>
      <c r="G21" s="36"/>
      <c r="H21" s="36"/>
      <c r="I21" s="36"/>
      <c r="J21" s="37"/>
      <c r="K21" s="36"/>
      <c r="L21" s="36"/>
      <c r="M21" s="34"/>
      <c r="N21" s="34" t="s">
        <v>35</v>
      </c>
    </row>
    <row r="22" spans="1:14" s="38" customFormat="1" outlineLevel="3" x14ac:dyDescent="0.25">
      <c r="A22" s="32"/>
      <c r="B22" s="40" t="s">
        <v>67</v>
      </c>
      <c r="C22" s="41"/>
      <c r="D22" s="42"/>
      <c r="E22" s="39" t="s">
        <v>68</v>
      </c>
      <c r="F22" s="36">
        <v>2</v>
      </c>
      <c r="G22" s="36">
        <v>2</v>
      </c>
      <c r="H22" s="36">
        <v>2</v>
      </c>
      <c r="I22" s="36">
        <v>2</v>
      </c>
      <c r="J22" s="37">
        <f t="shared" si="0"/>
        <v>8</v>
      </c>
      <c r="K22" s="36"/>
      <c r="L22" s="36">
        <f>K22*J22</f>
        <v>0</v>
      </c>
      <c r="M22" s="34"/>
      <c r="N22" s="34" t="s">
        <v>35</v>
      </c>
    </row>
    <row r="23" spans="1:14" s="38" customFormat="1" outlineLevel="3" x14ac:dyDescent="0.25">
      <c r="A23" s="32"/>
      <c r="B23" s="40" t="s">
        <v>69</v>
      </c>
      <c r="C23" s="41" t="s">
        <v>64</v>
      </c>
      <c r="D23" s="42" t="s">
        <v>84</v>
      </c>
      <c r="E23" s="39" t="s">
        <v>3</v>
      </c>
      <c r="F23" s="36">
        <v>300</v>
      </c>
      <c r="G23" s="36">
        <v>300</v>
      </c>
      <c r="H23" s="36">
        <v>300</v>
      </c>
      <c r="I23" s="36">
        <v>300</v>
      </c>
      <c r="J23" s="37">
        <f t="shared" si="0"/>
        <v>1200</v>
      </c>
      <c r="K23" s="36"/>
      <c r="L23" s="36">
        <f t="shared" ref="L23" si="2">K23*J23</f>
        <v>0</v>
      </c>
      <c r="M23" s="34"/>
      <c r="N23" s="34" t="s">
        <v>35</v>
      </c>
    </row>
    <row r="24" spans="1:14" ht="15.75" x14ac:dyDescent="0.2">
      <c r="A24" s="68" t="s">
        <v>48</v>
      </c>
      <c r="B24" s="70" t="s">
        <v>10</v>
      </c>
      <c r="C24" s="19"/>
      <c r="D24" s="19"/>
      <c r="E24" s="19"/>
      <c r="F24" s="19"/>
      <c r="G24" s="19"/>
      <c r="H24" s="19"/>
      <c r="I24" s="19"/>
      <c r="J24" s="19"/>
      <c r="K24" s="20"/>
      <c r="L24" s="20"/>
      <c r="M24" s="20"/>
      <c r="N24" s="20"/>
    </row>
    <row r="25" spans="1:14" ht="15.75" x14ac:dyDescent="0.2">
      <c r="A25" s="69" t="s">
        <v>49</v>
      </c>
      <c r="B25" s="71" t="s">
        <v>10</v>
      </c>
      <c r="C25" s="23"/>
      <c r="D25" s="23"/>
      <c r="E25" s="23"/>
      <c r="F25" s="23"/>
      <c r="G25" s="23"/>
      <c r="H25" s="23"/>
      <c r="I25" s="23"/>
      <c r="J25" s="23"/>
      <c r="K25" s="24"/>
      <c r="L25" s="24"/>
      <c r="M25" s="24"/>
      <c r="N25" s="24"/>
    </row>
    <row r="26" spans="1:14" s="38" customFormat="1" outlineLevel="2" x14ac:dyDescent="0.25">
      <c r="A26" s="32"/>
      <c r="B26" s="33" t="s">
        <v>80</v>
      </c>
      <c r="C26" s="34" t="s">
        <v>61</v>
      </c>
      <c r="D26" s="35" t="s">
        <v>81</v>
      </c>
      <c r="E26" s="34" t="s">
        <v>3</v>
      </c>
      <c r="F26" s="34">
        <v>1</v>
      </c>
      <c r="G26" s="34">
        <v>1</v>
      </c>
      <c r="H26" s="34">
        <v>1</v>
      </c>
      <c r="I26" s="34">
        <v>1</v>
      </c>
      <c r="J26" s="37">
        <f t="shared" ref="J26:J32" si="3">SUM(F26:I26)</f>
        <v>4</v>
      </c>
      <c r="K26" s="36"/>
      <c r="L26" s="36">
        <f t="shared" ref="L26:L31" si="4">K26*J26</f>
        <v>0</v>
      </c>
      <c r="M26" s="34"/>
      <c r="N26" s="34" t="s">
        <v>35</v>
      </c>
    </row>
    <row r="27" spans="1:14" s="38" customFormat="1" outlineLevel="2" x14ac:dyDescent="0.25">
      <c r="A27" s="32"/>
      <c r="B27" s="33" t="s">
        <v>82</v>
      </c>
      <c r="C27" s="34" t="s">
        <v>61</v>
      </c>
      <c r="D27" s="35" t="s">
        <v>83</v>
      </c>
      <c r="E27" s="34" t="s">
        <v>3</v>
      </c>
      <c r="F27" s="34">
        <v>22</v>
      </c>
      <c r="G27" s="34">
        <v>18</v>
      </c>
      <c r="H27" s="34">
        <v>23</v>
      </c>
      <c r="I27" s="34">
        <v>18</v>
      </c>
      <c r="J27" s="37">
        <f t="shared" si="3"/>
        <v>81</v>
      </c>
      <c r="K27" s="36"/>
      <c r="L27" s="36">
        <f t="shared" si="4"/>
        <v>0</v>
      </c>
      <c r="M27" s="34"/>
      <c r="N27" s="34" t="s">
        <v>35</v>
      </c>
    </row>
    <row r="28" spans="1:14" s="38" customFormat="1" outlineLevel="2" x14ac:dyDescent="0.25">
      <c r="A28" s="32"/>
      <c r="B28" s="33" t="s">
        <v>70</v>
      </c>
      <c r="C28" s="34" t="s">
        <v>61</v>
      </c>
      <c r="D28" s="35" t="s">
        <v>71</v>
      </c>
      <c r="E28" s="34" t="s">
        <v>3</v>
      </c>
      <c r="F28" s="34">
        <v>22</v>
      </c>
      <c r="G28" s="34">
        <v>18</v>
      </c>
      <c r="H28" s="34">
        <v>23</v>
      </c>
      <c r="I28" s="34">
        <v>18</v>
      </c>
      <c r="J28" s="37">
        <f t="shared" si="3"/>
        <v>81</v>
      </c>
      <c r="K28" s="36"/>
      <c r="L28" s="36">
        <f t="shared" si="4"/>
        <v>0</v>
      </c>
      <c r="M28" s="34"/>
      <c r="N28" s="34" t="s">
        <v>35</v>
      </c>
    </row>
    <row r="29" spans="1:14" s="38" customFormat="1" outlineLevel="2" x14ac:dyDescent="0.25">
      <c r="A29" s="32"/>
      <c r="B29" s="33" t="s">
        <v>72</v>
      </c>
      <c r="C29" s="34" t="s">
        <v>61</v>
      </c>
      <c r="D29" s="35" t="s">
        <v>73</v>
      </c>
      <c r="E29" s="34" t="s">
        <v>3</v>
      </c>
      <c r="F29" s="34">
        <v>22</v>
      </c>
      <c r="G29" s="34">
        <v>18</v>
      </c>
      <c r="H29" s="34">
        <v>23</v>
      </c>
      <c r="I29" s="34">
        <v>18</v>
      </c>
      <c r="J29" s="37">
        <f t="shared" si="3"/>
        <v>81</v>
      </c>
      <c r="K29" s="36"/>
      <c r="L29" s="36">
        <f t="shared" si="4"/>
        <v>0</v>
      </c>
      <c r="M29" s="34"/>
      <c r="N29" s="34" t="s">
        <v>35</v>
      </c>
    </row>
    <row r="30" spans="1:14" s="38" customFormat="1" outlineLevel="2" x14ac:dyDescent="0.25">
      <c r="A30" s="32"/>
      <c r="B30" s="33" t="s">
        <v>74</v>
      </c>
      <c r="C30" s="34" t="s">
        <v>75</v>
      </c>
      <c r="D30" s="35" t="s">
        <v>76</v>
      </c>
      <c r="E30" s="34" t="s">
        <v>77</v>
      </c>
      <c r="F30" s="34">
        <v>1</v>
      </c>
      <c r="G30" s="34">
        <v>1</v>
      </c>
      <c r="H30" s="34">
        <v>1</v>
      </c>
      <c r="I30" s="34">
        <v>1</v>
      </c>
      <c r="J30" s="37">
        <f t="shared" si="3"/>
        <v>4</v>
      </c>
      <c r="K30" s="36"/>
      <c r="L30" s="36">
        <f t="shared" si="4"/>
        <v>0</v>
      </c>
      <c r="M30" s="34"/>
      <c r="N30" s="34" t="s">
        <v>35</v>
      </c>
    </row>
    <row r="31" spans="1:14" s="38" customFormat="1" outlineLevel="2" x14ac:dyDescent="0.25">
      <c r="A31" s="32"/>
      <c r="B31" s="33" t="s">
        <v>47</v>
      </c>
      <c r="C31" s="34" t="s">
        <v>78</v>
      </c>
      <c r="D31" s="35" t="s">
        <v>79</v>
      </c>
      <c r="E31" s="34" t="s">
        <v>77</v>
      </c>
      <c r="F31" s="34">
        <v>2</v>
      </c>
      <c r="G31" s="34">
        <v>2</v>
      </c>
      <c r="H31" s="34">
        <v>2</v>
      </c>
      <c r="I31" s="34">
        <v>2</v>
      </c>
      <c r="J31" s="37">
        <f t="shared" si="3"/>
        <v>8</v>
      </c>
      <c r="K31" s="36"/>
      <c r="L31" s="36">
        <f t="shared" si="4"/>
        <v>0</v>
      </c>
      <c r="M31" s="34"/>
      <c r="N31" s="34" t="s">
        <v>35</v>
      </c>
    </row>
    <row r="32" spans="1:14" s="38" customFormat="1" outlineLevel="3" x14ac:dyDescent="0.25">
      <c r="A32" s="32"/>
      <c r="B32" s="33" t="s">
        <v>85</v>
      </c>
      <c r="C32" s="66"/>
      <c r="D32" s="35"/>
      <c r="E32" s="34" t="s">
        <v>3</v>
      </c>
      <c r="F32" s="34">
        <v>22</v>
      </c>
      <c r="G32" s="34">
        <v>18</v>
      </c>
      <c r="H32" s="34">
        <v>23</v>
      </c>
      <c r="I32" s="34">
        <v>18</v>
      </c>
      <c r="J32" s="37">
        <f t="shared" si="3"/>
        <v>81</v>
      </c>
      <c r="K32" s="36"/>
      <c r="L32" s="36">
        <f>K32*J32</f>
        <v>0</v>
      </c>
      <c r="M32" s="34"/>
      <c r="N32" s="34" t="s">
        <v>35</v>
      </c>
    </row>
    <row r="33" spans="1:14" x14ac:dyDescent="0.2">
      <c r="A33" s="21"/>
      <c r="B33" s="22"/>
      <c r="C33" s="46"/>
      <c r="D33" s="23"/>
      <c r="E33" s="46"/>
      <c r="F33" s="46"/>
      <c r="G33" s="46"/>
      <c r="H33" s="46"/>
      <c r="I33" s="46"/>
      <c r="J33" s="47"/>
      <c r="K33" s="48" t="s">
        <v>93</v>
      </c>
      <c r="L33" s="47">
        <f>SUM(L18:L32)</f>
        <v>0</v>
      </c>
      <c r="M33" s="46"/>
      <c r="N33" s="46"/>
    </row>
    <row r="34" spans="1:14" ht="19.5" x14ac:dyDescent="0.35">
      <c r="B34" s="56" t="s">
        <v>13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14.25" x14ac:dyDescent="0.2">
      <c r="A35" s="59"/>
      <c r="B35" s="60" t="s">
        <v>36</v>
      </c>
      <c r="C35" s="61"/>
      <c r="D35" s="106"/>
      <c r="E35" s="61"/>
      <c r="F35" s="61"/>
      <c r="G35" s="61"/>
      <c r="H35" s="61"/>
      <c r="I35" s="61"/>
      <c r="J35" s="61"/>
      <c r="K35" s="61"/>
      <c r="L35" s="61"/>
      <c r="M35" s="61"/>
      <c r="N35" s="62"/>
    </row>
    <row r="36" spans="1:14" ht="15" x14ac:dyDescent="0.2">
      <c r="A36" s="59"/>
      <c r="B36" s="63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ht="30" customHeight="1" x14ac:dyDescent="0.2">
      <c r="A37" s="64" t="s">
        <v>14</v>
      </c>
      <c r="B37" s="108" t="s">
        <v>38</v>
      </c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</row>
    <row r="38" spans="1:14" ht="15" x14ac:dyDescent="0.2">
      <c r="A38" s="59" t="s">
        <v>14</v>
      </c>
      <c r="B38" s="63" t="s">
        <v>39</v>
      </c>
      <c r="J38" s="6"/>
      <c r="K38" s="13"/>
      <c r="M38" s="65"/>
      <c r="N38" s="12"/>
    </row>
    <row r="39" spans="1:14" ht="15" x14ac:dyDescent="0.2">
      <c r="A39" s="59" t="s">
        <v>14</v>
      </c>
      <c r="B39" s="63" t="s">
        <v>40</v>
      </c>
      <c r="J39" s="6"/>
      <c r="K39" s="13"/>
      <c r="M39" s="65"/>
      <c r="N39" s="12"/>
    </row>
    <row r="40" spans="1:14" ht="15" x14ac:dyDescent="0.2">
      <c r="A40" s="59" t="s">
        <v>14</v>
      </c>
      <c r="B40" s="63" t="s">
        <v>41</v>
      </c>
      <c r="J40" s="6"/>
      <c r="K40" s="13"/>
      <c r="M40" s="65"/>
      <c r="N40" s="12"/>
    </row>
    <row r="41" spans="1:14" ht="15" x14ac:dyDescent="0.2">
      <c r="A41" s="59" t="s">
        <v>14</v>
      </c>
      <c r="B41" s="63" t="s">
        <v>43</v>
      </c>
      <c r="J41" s="6"/>
      <c r="K41" s="13"/>
      <c r="M41" s="65"/>
      <c r="N41" s="12"/>
    </row>
    <row r="42" spans="1:14" ht="15" x14ac:dyDescent="0.2">
      <c r="A42" s="59" t="s">
        <v>14</v>
      </c>
      <c r="B42" s="63" t="s">
        <v>44</v>
      </c>
      <c r="J42" s="6"/>
      <c r="K42" s="13"/>
      <c r="M42" s="65"/>
      <c r="N42" s="12"/>
    </row>
    <row r="43" spans="1:14" ht="15" x14ac:dyDescent="0.2">
      <c r="A43" s="59" t="s">
        <v>14</v>
      </c>
      <c r="B43" s="63" t="s">
        <v>37</v>
      </c>
      <c r="J43" s="6"/>
      <c r="K43" s="13"/>
      <c r="M43" s="65"/>
      <c r="N43" s="12"/>
    </row>
  </sheetData>
  <mergeCells count="1">
    <mergeCell ref="B37:N37"/>
  </mergeCells>
  <pageMargins left="0.19685039370078741" right="0.11811023622047245" top="0.15748031496062992" bottom="0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2026-05-13T06:14:10Z</dcterms:modified>
</cp:coreProperties>
</file>