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9E521281-7ED3-4C65-9717-188A9F89DCE5}" xr6:coauthVersionLast="47" xr6:coauthVersionMax="47" xr10:uidLastSave="{00000000-0000-0000-0000-000000000000}"/>
  <bookViews>
    <workbookView xWindow="-27240" yWindow="795" windowWidth="21600" windowHeight="15405" xr2:uid="{00000000-000D-0000-FFFF-FFFF00000000}"/>
  </bookViews>
  <sheets>
    <sheet name="ЛСР" sheetId="16" r:id="rId1"/>
    <sheet name="работа" sheetId="17" r:id="rId2"/>
    <sheet name="материал" sheetId="18" r:id="rId3"/>
  </sheets>
  <externalReferences>
    <externalReference r:id="rId4"/>
  </externalReferences>
  <definedNames>
    <definedName name="_xlnm._FilterDatabase" localSheetId="0" hidden="1">ЛСР!$A$11:$N$19</definedName>
    <definedName name="_xlnm._FilterDatabase" localSheetId="2" hidden="1">материал!$A$11:$N$13</definedName>
    <definedName name="_xlnm._FilterDatabase" localSheetId="1" hidden="1">работа!$A$11:$N$18</definedName>
    <definedName name="Данные">[1]Тестовый!$F$10:$H$14</definedName>
    <definedName name="_xlnm.Print_Area" localSheetId="0">ЛСР!$A$1:$R$138</definedName>
    <definedName name="_xlnm.Print_Area" localSheetId="2">материал!$A$1:$R$114</definedName>
    <definedName name="_xlnm.Print_Area" localSheetId="1">работа!$A$1:$R$37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2" i="16" l="1"/>
  <c r="O113" i="16"/>
  <c r="O114" i="16"/>
  <c r="O115" i="16"/>
  <c r="O117" i="16"/>
  <c r="O118" i="16"/>
  <c r="O119" i="16"/>
  <c r="O120" i="16"/>
  <c r="O121" i="16"/>
  <c r="O122" i="16"/>
  <c r="O111" i="16"/>
  <c r="O51" i="16"/>
  <c r="O52" i="16"/>
  <c r="O53" i="16"/>
  <c r="O54" i="16"/>
  <c r="O55" i="16"/>
  <c r="O56" i="16"/>
  <c r="O57" i="16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O78" i="16"/>
  <c r="O79" i="16"/>
  <c r="O80" i="16"/>
  <c r="O81" i="16"/>
  <c r="O82" i="16"/>
  <c r="O83" i="16"/>
  <c r="O84" i="16"/>
  <c r="O85" i="16"/>
  <c r="O86" i="16"/>
  <c r="O87" i="16"/>
  <c r="O88" i="16"/>
  <c r="O89" i="16"/>
  <c r="O90" i="16"/>
  <c r="O91" i="16"/>
  <c r="O92" i="16"/>
  <c r="O93" i="16"/>
  <c r="O94" i="16"/>
  <c r="O95" i="16"/>
  <c r="O97" i="16"/>
  <c r="O98" i="16"/>
  <c r="O99" i="16"/>
  <c r="O100" i="16"/>
  <c r="O101" i="16"/>
  <c r="O102" i="16"/>
  <c r="O103" i="16"/>
  <c r="O104" i="16"/>
  <c r="O50" i="16"/>
  <c r="O21" i="16"/>
  <c r="O22" i="16"/>
  <c r="O23" i="16"/>
  <c r="O24" i="16"/>
  <c r="O25" i="16"/>
  <c r="O26" i="16"/>
  <c r="O27" i="16"/>
  <c r="O28" i="16"/>
  <c r="O29" i="16"/>
  <c r="O30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20" i="16"/>
  <c r="O126" i="16"/>
  <c r="O109" i="16"/>
  <c r="O108" i="16"/>
  <c r="O48" i="16"/>
  <c r="P48" i="16" s="1"/>
  <c r="P47" i="16" s="1"/>
  <c r="O18" i="16"/>
  <c r="O17" i="16"/>
  <c r="N108" i="18"/>
  <c r="P108" i="18" s="1"/>
  <c r="N107" i="18"/>
  <c r="P107" i="18" s="1"/>
  <c r="N106" i="18"/>
  <c r="P106" i="18" s="1"/>
  <c r="N105" i="18"/>
  <c r="P105" i="18" s="1"/>
  <c r="N104" i="18"/>
  <c r="P104" i="18" s="1"/>
  <c r="N103" i="18"/>
  <c r="P103" i="18" s="1"/>
  <c r="N101" i="18"/>
  <c r="P101" i="18" s="1"/>
  <c r="N100" i="18"/>
  <c r="P100" i="18" s="1"/>
  <c r="N99" i="18"/>
  <c r="P99" i="18" s="1"/>
  <c r="N98" i="18"/>
  <c r="P98" i="18" s="1"/>
  <c r="N97" i="18"/>
  <c r="P97" i="18" s="1"/>
  <c r="N95" i="18"/>
  <c r="P95" i="18" s="1"/>
  <c r="N94" i="18"/>
  <c r="P94" i="18" s="1"/>
  <c r="N93" i="18"/>
  <c r="P93" i="18" s="1"/>
  <c r="N92" i="18"/>
  <c r="P92" i="18" s="1"/>
  <c r="N91" i="18"/>
  <c r="P91" i="18" s="1"/>
  <c r="N90" i="18"/>
  <c r="P90" i="18" s="1"/>
  <c r="N89" i="18"/>
  <c r="P89" i="18" s="1"/>
  <c r="N88" i="18"/>
  <c r="P88" i="18" s="1"/>
  <c r="N86" i="18"/>
  <c r="P86" i="18" s="1"/>
  <c r="N85" i="18"/>
  <c r="P85" i="18" s="1"/>
  <c r="N84" i="18"/>
  <c r="P84" i="18" s="1"/>
  <c r="N83" i="18"/>
  <c r="P83" i="18" s="1"/>
  <c r="N82" i="18"/>
  <c r="P82" i="18" s="1"/>
  <c r="N81" i="18"/>
  <c r="P81" i="18" s="1"/>
  <c r="N80" i="18"/>
  <c r="P80" i="18" s="1"/>
  <c r="N79" i="18"/>
  <c r="P79" i="18" s="1"/>
  <c r="N78" i="18"/>
  <c r="P78" i="18" s="1"/>
  <c r="N77" i="18"/>
  <c r="P77" i="18" s="1"/>
  <c r="N76" i="18"/>
  <c r="P76" i="18" s="1"/>
  <c r="N75" i="18"/>
  <c r="P75" i="18" s="1"/>
  <c r="N74" i="18"/>
  <c r="P74" i="18" s="1"/>
  <c r="N73" i="18"/>
  <c r="P73" i="18" s="1"/>
  <c r="N72" i="18"/>
  <c r="P72" i="18" s="1"/>
  <c r="N71" i="18"/>
  <c r="P71" i="18" s="1"/>
  <c r="N70" i="18"/>
  <c r="P70" i="18" s="1"/>
  <c r="N69" i="18"/>
  <c r="P69" i="18" s="1"/>
  <c r="N68" i="18"/>
  <c r="P68" i="18" s="1"/>
  <c r="N67" i="18"/>
  <c r="P67" i="18" s="1"/>
  <c r="N66" i="18"/>
  <c r="P66" i="18" s="1"/>
  <c r="N65" i="18"/>
  <c r="P65" i="18" s="1"/>
  <c r="N64" i="18"/>
  <c r="P64" i="18" s="1"/>
  <c r="N63" i="18"/>
  <c r="P63" i="18" s="1"/>
  <c r="N62" i="18"/>
  <c r="P62" i="18" s="1"/>
  <c r="N61" i="18"/>
  <c r="P61" i="18" s="1"/>
  <c r="N60" i="18"/>
  <c r="P60" i="18" s="1"/>
  <c r="N59" i="18"/>
  <c r="P59" i="18" s="1"/>
  <c r="N58" i="18"/>
  <c r="P58" i="18" s="1"/>
  <c r="N57" i="18"/>
  <c r="P57" i="18" s="1"/>
  <c r="N56" i="18"/>
  <c r="P56" i="18" s="1"/>
  <c r="N55" i="18"/>
  <c r="P55" i="18" s="1"/>
  <c r="N54" i="18"/>
  <c r="P54" i="18" s="1"/>
  <c r="N53" i="18"/>
  <c r="P53" i="18" s="1"/>
  <c r="N52" i="18"/>
  <c r="P52" i="18" s="1"/>
  <c r="N51" i="18"/>
  <c r="P51" i="18" s="1"/>
  <c r="N50" i="18"/>
  <c r="P50" i="18" s="1"/>
  <c r="N49" i="18"/>
  <c r="P49" i="18" s="1"/>
  <c r="N48" i="18"/>
  <c r="P48" i="18" s="1"/>
  <c r="N47" i="18"/>
  <c r="P47" i="18" s="1"/>
  <c r="N46" i="18"/>
  <c r="P46" i="18" s="1"/>
  <c r="N45" i="18"/>
  <c r="P45" i="18" s="1"/>
  <c r="N44" i="18"/>
  <c r="P44" i="18" s="1"/>
  <c r="N43" i="18"/>
  <c r="P43" i="18" s="1"/>
  <c r="N42" i="18"/>
  <c r="P42" i="18" s="1"/>
  <c r="N41" i="18"/>
  <c r="P41" i="18" s="1"/>
  <c r="N38" i="18"/>
  <c r="P38" i="18" s="1"/>
  <c r="N37" i="18"/>
  <c r="P37" i="18" s="1"/>
  <c r="N36" i="18"/>
  <c r="P36" i="18" s="1"/>
  <c r="N35" i="18"/>
  <c r="P35" i="18" s="1"/>
  <c r="N34" i="18"/>
  <c r="P34" i="18" s="1"/>
  <c r="N33" i="18"/>
  <c r="P33" i="18" s="1"/>
  <c r="N32" i="18"/>
  <c r="P32" i="18" s="1"/>
  <c r="N31" i="18"/>
  <c r="P31" i="18" s="1"/>
  <c r="N30" i="18"/>
  <c r="P30" i="18" s="1"/>
  <c r="N29" i="18"/>
  <c r="P29" i="18" s="1"/>
  <c r="N28" i="18"/>
  <c r="P28" i="18" s="1"/>
  <c r="N27" i="18"/>
  <c r="P27" i="18" s="1"/>
  <c r="N26" i="18"/>
  <c r="P26" i="18" s="1"/>
  <c r="N24" i="18"/>
  <c r="P24" i="18" s="1"/>
  <c r="N23" i="18"/>
  <c r="P23" i="18" s="1"/>
  <c r="N22" i="18"/>
  <c r="P22" i="18" s="1"/>
  <c r="N21" i="18"/>
  <c r="P21" i="18" s="1"/>
  <c r="N20" i="18"/>
  <c r="P20" i="18" s="1"/>
  <c r="N19" i="18"/>
  <c r="P19" i="18" s="1"/>
  <c r="N18" i="18"/>
  <c r="P18" i="18" s="1"/>
  <c r="N17" i="18"/>
  <c r="P17" i="18" s="1"/>
  <c r="N16" i="18"/>
  <c r="P16" i="18" s="1"/>
  <c r="N15" i="18"/>
  <c r="P15" i="18" s="1"/>
  <c r="N14" i="18"/>
  <c r="P14" i="18" s="1"/>
  <c r="P109" i="18" s="1"/>
  <c r="N31" i="17"/>
  <c r="P31" i="17" s="1"/>
  <c r="N27" i="17"/>
  <c r="P27" i="17" s="1"/>
  <c r="N26" i="17"/>
  <c r="P26" i="17" s="1"/>
  <c r="N22" i="17"/>
  <c r="P22" i="17" s="1"/>
  <c r="N18" i="17"/>
  <c r="P18" i="17" s="1"/>
  <c r="N17" i="17"/>
  <c r="P17" i="17" s="1"/>
  <c r="P32" i="17" s="1"/>
  <c r="P126" i="16"/>
  <c r="N24" i="16"/>
  <c r="P24" i="16" s="1"/>
  <c r="F18" i="16"/>
  <c r="F17" i="16"/>
  <c r="N44" i="16"/>
  <c r="N43" i="16"/>
  <c r="P43" i="16" s="1"/>
  <c r="N42" i="16"/>
  <c r="P42" i="16" s="1"/>
  <c r="G17" i="16"/>
  <c r="H17" i="16"/>
  <c r="I17" i="16"/>
  <c r="J17" i="16"/>
  <c r="K17" i="16"/>
  <c r="L17" i="16"/>
  <c r="M17" i="16"/>
  <c r="G18" i="16"/>
  <c r="H18" i="16"/>
  <c r="I18" i="16"/>
  <c r="J18" i="16"/>
  <c r="K18" i="16"/>
  <c r="L18" i="16"/>
  <c r="M18" i="16"/>
  <c r="G109" i="16"/>
  <c r="H109" i="16"/>
  <c r="I109" i="16"/>
  <c r="J109" i="16"/>
  <c r="K109" i="16"/>
  <c r="L109" i="16"/>
  <c r="M109" i="16"/>
  <c r="F109" i="16"/>
  <c r="G108" i="16"/>
  <c r="H108" i="16"/>
  <c r="I108" i="16"/>
  <c r="J108" i="16"/>
  <c r="K108" i="16"/>
  <c r="L108" i="16"/>
  <c r="M108" i="16"/>
  <c r="F108" i="16"/>
  <c r="N25" i="16"/>
  <c r="P25" i="16" s="1"/>
  <c r="N122" i="16"/>
  <c r="N121" i="16"/>
  <c r="N120" i="16"/>
  <c r="P120" i="16" s="1"/>
  <c r="N119" i="16"/>
  <c r="P119" i="16" s="1"/>
  <c r="N118" i="16"/>
  <c r="P118" i="16" s="1"/>
  <c r="N117" i="16"/>
  <c r="P117" i="16" s="1"/>
  <c r="N112" i="16"/>
  <c r="N113" i="16"/>
  <c r="N114" i="16"/>
  <c r="N115" i="16"/>
  <c r="N111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97" i="16"/>
  <c r="N98" i="16"/>
  <c r="N99" i="16"/>
  <c r="N100" i="16"/>
  <c r="P100" i="16" s="1"/>
  <c r="N101" i="16"/>
  <c r="N102" i="16"/>
  <c r="N103" i="16"/>
  <c r="N104" i="16"/>
  <c r="N50" i="16"/>
  <c r="N32" i="16"/>
  <c r="P32" i="16" s="1"/>
  <c r="N38" i="16"/>
  <c r="P38" i="16" s="1"/>
  <c r="N37" i="16"/>
  <c r="P37" i="16" s="1"/>
  <c r="N36" i="16"/>
  <c r="P36" i="16" s="1"/>
  <c r="N35" i="16"/>
  <c r="P35" i="16" s="1"/>
  <c r="N34" i="16"/>
  <c r="N33" i="16"/>
  <c r="P33" i="16" s="1"/>
  <c r="P121" i="16" l="1"/>
  <c r="P122" i="16"/>
  <c r="P116" i="16"/>
  <c r="P99" i="16"/>
  <c r="P44" i="16"/>
  <c r="P34" i="16"/>
  <c r="P101" i="16"/>
  <c r="P97" i="16"/>
  <c r="P103" i="16"/>
  <c r="P98" i="16"/>
  <c r="P104" i="16"/>
  <c r="P102" i="16"/>
  <c r="P96" i="16" l="1"/>
  <c r="P114" i="16"/>
  <c r="P80" i="16"/>
  <c r="P79" i="16"/>
  <c r="P82" i="16"/>
  <c r="P81" i="16"/>
  <c r="N126" i="16" l="1"/>
  <c r="P112" i="16" l="1"/>
  <c r="P87" i="16"/>
  <c r="P85" i="16"/>
  <c r="P93" i="16"/>
  <c r="P83" i="16" l="1"/>
  <c r="P84" i="16"/>
  <c r="P94" i="16"/>
  <c r="P78" i="16" l="1"/>
  <c r="P92" i="16"/>
  <c r="P91" i="16"/>
  <c r="N26" i="16" l="1"/>
  <c r="N23" i="16"/>
  <c r="P26" i="16" l="1"/>
  <c r="P23" i="16"/>
  <c r="P88" i="16" l="1"/>
  <c r="P95" i="16"/>
  <c r="P89" i="16"/>
  <c r="N17" i="16" l="1"/>
  <c r="N108" i="16" l="1"/>
  <c r="P108" i="16" s="1"/>
  <c r="N109" i="16"/>
  <c r="P73" i="16" l="1"/>
  <c r="P74" i="16"/>
  <c r="P72" i="16" l="1"/>
  <c r="P71" i="16"/>
  <c r="P70" i="16"/>
  <c r="P54" i="16"/>
  <c r="P55" i="16"/>
  <c r="P75" i="16"/>
  <c r="P76" i="16"/>
  <c r="P69" i="16" l="1"/>
  <c r="P61" i="16"/>
  <c r="P53" i="16"/>
  <c r="P66" i="16"/>
  <c r="P58" i="16"/>
  <c r="P77" i="16"/>
  <c r="P64" i="16"/>
  <c r="P56" i="16"/>
  <c r="P62" i="16"/>
  <c r="P68" i="16"/>
  <c r="P60" i="16"/>
  <c r="P52" i="16"/>
  <c r="P67" i="16"/>
  <c r="P59" i="16"/>
  <c r="P51" i="16"/>
  <c r="P65" i="16"/>
  <c r="P57" i="16"/>
  <c r="P63" i="16"/>
  <c r="P50" i="16" l="1"/>
  <c r="N48" i="16"/>
  <c r="N41" i="16"/>
  <c r="P115" i="16"/>
  <c r="P113" i="16"/>
  <c r="P41" i="16" l="1"/>
  <c r="N40" i="16"/>
  <c r="N39" i="16"/>
  <c r="N30" i="16"/>
  <c r="N29" i="16"/>
  <c r="N28" i="16"/>
  <c r="N21" i="16"/>
  <c r="N22" i="16"/>
  <c r="N27" i="16"/>
  <c r="N20" i="16"/>
  <c r="P128" i="16"/>
  <c r="P127" i="16" s="1"/>
  <c r="P125" i="16"/>
  <c r="P111" i="16"/>
  <c r="P110" i="16" s="1"/>
  <c r="P109" i="16"/>
  <c r="P107" i="16" s="1"/>
  <c r="P40" i="16" l="1"/>
  <c r="P86" i="16"/>
  <c r="P27" i="16"/>
  <c r="P22" i="16"/>
  <c r="P29" i="16"/>
  <c r="P39" i="16"/>
  <c r="P31" i="16" s="1"/>
  <c r="P19" i="16" s="1"/>
  <c r="P90" i="16"/>
  <c r="P21" i="16"/>
  <c r="P124" i="16"/>
  <c r="P28" i="16"/>
  <c r="P30" i="16"/>
  <c r="N18" i="16"/>
  <c r="P20" i="16"/>
  <c r="P49" i="16" l="1"/>
  <c r="P131" i="16" s="1"/>
  <c r="P18" i="16"/>
  <c r="P17" i="16"/>
  <c r="P16" i="16" s="1"/>
  <c r="P106" i="16"/>
  <c r="P15" i="16" l="1"/>
  <c r="P130" i="16"/>
  <c r="P129" i="16" s="1"/>
  <c r="P46" i="16"/>
</calcChain>
</file>

<file path=xl/sharedStrings.xml><?xml version="1.0" encoding="utf-8"?>
<sst xmlns="http://schemas.openxmlformats.org/spreadsheetml/2006/main" count="606" uniqueCount="174">
  <si>
    <t>№</t>
  </si>
  <si>
    <t>Наименование</t>
  </si>
  <si>
    <t>Кол-во</t>
  </si>
  <si>
    <t>м</t>
  </si>
  <si>
    <t>м.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</si>
  <si>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</si>
  <si>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</si>
  <si>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</si>
  <si>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</si>
  <si>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</si>
  <si>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</si>
  <si>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</si>
  <si>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</si>
  <si>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</si>
  <si>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</si>
  <si>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</si>
  <si>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Устройство домофонии</t>
  </si>
  <si>
    <t>в тч стоимость работ:</t>
  </si>
  <si>
    <t>в тч стоимость материалов:</t>
  </si>
  <si>
    <t>Вертикальные стояки</t>
  </si>
  <si>
    <t>11.11</t>
  </si>
  <si>
    <t>11.11.01</t>
  </si>
  <si>
    <t>11.11.02</t>
  </si>
  <si>
    <t>11.11.03</t>
  </si>
  <si>
    <t>11.11.02.00.</t>
  </si>
  <si>
    <t>11.11.03.00.</t>
  </si>
  <si>
    <t>Марка</t>
  </si>
  <si>
    <t>Характеристика</t>
  </si>
  <si>
    <t>в тч НДС:</t>
  </si>
  <si>
    <t>Кабель тип 1</t>
  </si>
  <si>
    <t>Труба тип 1</t>
  </si>
  <si>
    <t>Труба тип 2</t>
  </si>
  <si>
    <t>Кабель тип 2</t>
  </si>
  <si>
    <t>Кабель тип 3</t>
  </si>
  <si>
    <t>Кабель тип 4</t>
  </si>
  <si>
    <t>11.11.04</t>
  </si>
  <si>
    <t>11.11.04.00.</t>
  </si>
  <si>
    <t>-</t>
  </si>
  <si>
    <t>Форма закупа материала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</si>
  <si>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</si>
  <si>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</si>
  <si>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</si>
  <si>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</si>
  <si>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</si>
  <si>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</si>
  <si>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</si>
  <si>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</si>
  <si>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</si>
  <si>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Вызывная панель тип 1</t>
  </si>
  <si>
    <t>Вызывная панель тип 2</t>
  </si>
  <si>
    <t>Терминал контроля доступа тип 1</t>
  </si>
  <si>
    <t>Труба тип 3</t>
  </si>
  <si>
    <t>Труба тип 4</t>
  </si>
  <si>
    <t>Коммутатор тип 1</t>
  </si>
  <si>
    <t>Коммутатор тип 2</t>
  </si>
  <si>
    <t>Монитор</t>
  </si>
  <si>
    <t>Труба тип 5</t>
  </si>
  <si>
    <t>Пусконаладочные работы</t>
  </si>
  <si>
    <t>Прокладка КПП</t>
  </si>
  <si>
    <t>Прокладка трубы</t>
  </si>
  <si>
    <t>общее кол-во на этажах</t>
  </si>
  <si>
    <t>Кабель тип 5</t>
  </si>
  <si>
    <t>___________/</t>
  </si>
  <si>
    <t>Прокладка КПП, трубы</t>
  </si>
  <si>
    <t xml:space="preserve">Прокладка КПП </t>
  </si>
  <si>
    <t xml:space="preserve">Резьбовая усиленная шпилька GTR-6881000 8x1000 цинк, DIN 975, класс прочности 6,8 </t>
  </si>
  <si>
    <t>Самоконтрящаяся гайка с фланцем нейлон ZA518552М8 8.0 DIN 6926 оц.</t>
  </si>
  <si>
    <t>Квадратный подрозетник A01-86 для кирпича и бетона/для сплошных стен, размер 86x84x50мм.</t>
  </si>
  <si>
    <t>Настенный шкаф 19" LWR3-18U66-MF LINEA W 18U 600х600мм дверь металл серый, тип боковой стенки съемная с замком.</t>
  </si>
  <si>
    <t>Коммутатор управляемый L3 OS6112F 12 портов 10G SFP+</t>
  </si>
  <si>
    <t>Кабель прямого подключения XS+DA0001 разъемы SFP28 - SFP28, длина 1м</t>
  </si>
  <si>
    <t>Маршрутизатор RB4011iGS+RM оснащён 10 гигабитными портами Ethernet и портом SFP+ 10G.</t>
  </si>
  <si>
    <t>Коммутатор управляемый L2 OS1326 управляемый L2 24x100Base-TX, 1x1000Base-T, 1xCombo 1000Base-T/SFP.</t>
  </si>
  <si>
    <t>Патч-панель наборная 19" PP24-1UMU  1U, для установки до 24 модулей Keystone.</t>
  </si>
  <si>
    <t>Модуль Keystone CS1-1C5EU-12 Модуль Keystone Jack кат.5E UTP 110 IDC 180град</t>
  </si>
  <si>
    <t>Блок розеток 19" TLК-RS07M-C25-BK горизонтальный, 7 розеток Schuko, автоматический выключатель 25A.</t>
  </si>
  <si>
    <t xml:space="preserve">Органайзер 19" CO05-1UPC пластиковый с пальцами и крышкой 19" 1U черный </t>
  </si>
  <si>
    <t>Панель с DIN-рейкой 19" EDP35-3U22M Подходит для количества вставных модулей 22шт.</t>
  </si>
  <si>
    <t xml:space="preserve">Блок питания AC-DC HDR-15-12 12В/1,25А (Регулировка выходного напряжения: 10.8 ~ 13.8V), на DIN-рейку, режим работы при -30...+70°С, </t>
  </si>
  <si>
    <t>Резервированный источник питания UPS 45W/DIN. FARADAY (12В) крепление на DIN рейку; U-вх.100…240 В, U-вых.13.5 В/12.6 В</t>
  </si>
  <si>
    <t>Автоматический выключатель ВА9-11/2 модуля (ширина 9мм.) 1P, (B) 6А, 4,5кА.</t>
  </si>
  <si>
    <t>Автоматический выключатель M634116D1P, (D) 16А, 4,5кА.</t>
  </si>
  <si>
    <t>Блок распределительный RBD-125 для монтажа на DIN-рейку с общим количеством соединений 8шт.</t>
  </si>
  <si>
    <t>Коммутационный шнур PC08-C5EUL-1M5-SL-WT Коммутационный шнур (патч-корд) кат.5E UTP LSZH 1,5м slim колпачок с язычком белый</t>
  </si>
  <si>
    <t>Полка фронтальная, 19" RS05-350P-R Полка консольная L=350мм 2U черная</t>
  </si>
  <si>
    <t>Дюбель с шурупом 8х50 (артикул 102310) диаметр отверстия под дюбель 8мм.</t>
  </si>
  <si>
    <t xml:space="preserve">Плоский разъем (артикул 49620) РППИ-М 1,5-6,3 </t>
  </si>
  <si>
    <t>Крепежный комплект ITK-HP-15 винт, шайба, гайка.(1 комплект)</t>
  </si>
  <si>
    <t>Оптический кросс 19" SNR-ODF-24R-8SC-P 1U, укомплектованный на 8 портов SC/UPC.</t>
  </si>
  <si>
    <t>Шнур волоконно-оптический NMF-PC1S2C2-SCU-LCU-001 одномодовый 9/125мкм, стандарта OS2, SC/UPC-LC/UPC, одинарный, LSZH нг(A)-HFLTx, 2мм, желтый, 1м.</t>
  </si>
  <si>
    <t>Одноволоконный оптический модуль 10GB OFM436XT-BXD WDM трансивер SFP+ 10GBase-BX-D, Tx:1330 нм, Rx:1270 нм, одномод, до 20 км</t>
  </si>
  <si>
    <t>Одноволоконный оптический модуль 10GB OFM436XT-BXU WDM трансивер SFP+ 10GBase-BX-U, Tx:1270 нм, Rx:1330 нм, одномод, до 20 км</t>
  </si>
  <si>
    <t xml:space="preserve">Реле HHC68A-4Z-12D 12VDC/10A/240VAC 4PDT (4 переключения) </t>
  </si>
  <si>
    <t xml:space="preserve">Колодка реле PTF14A на DIN-рейку (4 переключения) </t>
  </si>
  <si>
    <t>Лента оцинкованная (артикул 43749) 20х0.5мм (упаковка 50м.)</t>
  </si>
  <si>
    <t xml:space="preserve">Встраиваемый 4G роутер c LTE модемом TANDEM-4G12-OEM-1  Cat.12, PoE и Gigabit Ethernet, питание по стандарту IEEE 802.3af PoE PD и пассивный Passive 48В. </t>
  </si>
  <si>
    <t>Панельная антенна AGATA-2 MIMO 4x4 BOX (Выход с PG7)  с герметичным боксом для 3G/4G модема (Выход с PG7)</t>
  </si>
  <si>
    <t>Кронштейн для установки антенн (артикул 34-0861) выполнен в Г-образной форме.</t>
  </si>
  <si>
    <t>Устройство мониторинга за состоянием сетевых инфраструктур Super Vision (P) до 1000 IP-устройств.</t>
  </si>
  <si>
    <t>Скоба металлическая двухлапковая СМД 48-50 д.48-50, размер крепежного отверстия, 9х6мм., оцинкованная сталь</t>
  </si>
  <si>
    <t>Нейлоновая хомут-стяжка 3,6х200 черный, 100 шт G/1/4</t>
  </si>
  <si>
    <t>Устройство системы домофонии. ГП-75</t>
  </si>
  <si>
    <t>75.1</t>
  </si>
  <si>
    <t>75.2</t>
  </si>
  <si>
    <t>75.3</t>
  </si>
  <si>
    <t>75.4</t>
  </si>
  <si>
    <t>75.5</t>
  </si>
  <si>
    <t>75.6</t>
  </si>
  <si>
    <t>75.7</t>
  </si>
  <si>
    <t>75.8</t>
  </si>
  <si>
    <t>11.11.01.00.</t>
  </si>
  <si>
    <t>Кабель силовой ВВГнг(А)-LS 3х2.5 сечение жилы 2.5 мм², количество жил: 3 шт., номинальное напряжение: 660В.</t>
  </si>
  <si>
    <t>Кабель тип 6</t>
  </si>
  <si>
    <t>Витая пара U/UTP BC1-C5E02-128-305-G cat. 5E 2х2х0.48 мм, для внутренней прокладки, одножильный, LSZH.</t>
  </si>
  <si>
    <t>Кабель витая пара U/UTP BC1-C5E04-128-305-G cat. 5E 4х2х0.48 мм, для внутренней прокладки, одножильный, LSZH.</t>
  </si>
  <si>
    <t xml:space="preserve">Труба гофрированная ПВХ D-25мм CTG20-25-K41-050I с зондом </t>
  </si>
  <si>
    <t xml:space="preserve">Труба ПВХ гладкая жесткая CTR10-050-K41-015I д.50мм. серая (3м), толщина стенки 2мм.	</t>
  </si>
  <si>
    <t>Кабель витая пара U/UTP U/U-5e-BC04-048-PVC-GR-305-RQcat. 5E 4х2х0.48 мм, для внутренней прокладки, одножильный, PVC.</t>
  </si>
  <si>
    <t>Кабель монтажный МКШнг(А)-LS 2х0.75 2х жильный, не распротраняющий горение при прокладке в пучке, с нормиованным дымовыделением, конструкция жилы многопроволочная, напряжение 500В.</t>
  </si>
  <si>
    <t>Сигнальный кабель КСПВГ 4х0,20 гибкий, 4 жилы медь, ПВХ.</t>
  </si>
  <si>
    <t xml:space="preserve">Кабель оптический ОКСЛНГ(А)-HF-М2П-А4-2.7 негорючий, для прокладки в канализацию, 4 одномод. волокона G.652.D/G.657.A. </t>
  </si>
  <si>
    <t xml:space="preserve">Труба гофрированная ПВХ Plast tg-z-50 д.50мм тяжелая с протяжкой </t>
  </si>
  <si>
    <t>Труба гофрированная ПВХ CTG20-20-K41-100I д.20мм с протяжкой</t>
  </si>
  <si>
    <t xml:space="preserve">Гофрированная труба ПНД D16мм. PR02.0122 лёгкая 350 Н безгалогенная HF стойкая к ультрафиолету черная с/з </t>
  </si>
  <si>
    <t>Труба ПНД гладкая жесткая tpndg-20 д.20мм., черная</t>
  </si>
  <si>
    <t xml:space="preserve">Труба гофрированная ПП (артикул 15-0505) д.4,6мм., разрезная, бухтa 5 м/уп. </t>
  </si>
  <si>
    <t>Прочие материалы:</t>
  </si>
  <si>
    <t>Установочная коробка IMT351011 для сплошных стен, размеры 68(65)X60 мм.</t>
  </si>
  <si>
    <t>Коробка распределительная (артикул 60-0210) для прямого монтажа двухкомпонентная безгалогенная (HF) 80х80х40 УХЛ1</t>
  </si>
  <si>
    <t>Скоба металлическая однолапковая СМО 19-20 PR08.2534 оцинкованная</t>
  </si>
  <si>
    <t>Муфта труба-труба для труб ПВХ CTA10MP-GIG50-K41-010 д.50мм GIG с ограничителем</t>
  </si>
  <si>
    <t>Дюбель-гвоздь 6x40 потайная манжета полипропилен</t>
  </si>
  <si>
    <t>Металлическая однолапковая скоба СМО 25-26 PR08.2536 оцинкованная</t>
  </si>
  <si>
    <t>Клемма соединительная DIY YOU PCT-2133 контакта, сечение провода 0.75-2.5 мм²</t>
  </si>
  <si>
    <t>пч.</t>
  </si>
  <si>
    <t xml:space="preserve">Дюбель хомут 5х10 дхч510 для крепления кабеля цвет-чёрный </t>
  </si>
  <si>
    <t>Крепеж-клипса PR13.0120 для труб д.20мм., для монтажного пистолета, серая</t>
  </si>
  <si>
    <t>Усиленный дюбель-гвоздь 30519stepEGBP по бетону, металлу, кирпичу тип CN 15; диаметр 3.05 мм, длина 19 мм; усиленный, гальванизированный. Упаковка 1000 шт.</t>
  </si>
  <si>
    <t xml:space="preserve">Комплект для врезного монтажа вызывной панели Akuvox  R28A IW </t>
  </si>
  <si>
    <t xml:space="preserve">Комплект для врезного монтажа вызывной панели X912S </t>
  </si>
  <si>
    <t xml:space="preserve">Коннектор EC-UP8P8C-5E-003-TR-1000 RJ45/8P8C, категория 5e </t>
  </si>
  <si>
    <t xml:space="preserve">Заклепка резьбовая CN10 шестигранная с плоским бортом М6 L15,0 </t>
  </si>
  <si>
    <t>Болт М6х25 (артикул 3100548) оцинкованный с внутренним шестигранником, класс прочности 8.8, DIN 912</t>
  </si>
  <si>
    <t>IP Вызывная панель Akuvox  R28A IW</t>
  </si>
  <si>
    <t>IP Вызывная панель Akuvox X912S TFT LCD сенсорный 4 дюйма, доступ по: распознаванию лица, PIN, NFC, RFID карта, BLE, QR-код, мобильное приложение Smart Plus. (Сенсорная клавиатура)</t>
  </si>
  <si>
    <t>IP Терминал СКУД Akuvox A01S доступ по: NFC, RFID карта, мобильное приложение Smart Plus.</t>
  </si>
  <si>
    <t>Микроволновый радар-детектор DL6 (EAGLE 6) питание 12В, температура эксплуатации -20°С +55°С, максимальная высота установки 3м.</t>
  </si>
  <si>
    <t>Замок электромагнитный</t>
  </si>
  <si>
    <t>Электромагнитный замок М2-400 серый 400кг удержания, 12 В/0,4 А, 190х55х35мм, уголок в комплекте, цвет серый, отсек для контроллера Z-5R</t>
  </si>
  <si>
    <t>Кнопка выхода врезная DR-04 бесконтактная (с ИК датчиком), металлическая, с подсветкой, Н.О./Н.З., 12В, 40мА, -30...+55℃, IP44, 115х70х30 мм</t>
  </si>
  <si>
    <t>Кнопка выхода накладная DR-03 сенсорная, пластиковая, 12В, контакты Н.О./ Н.З., -40 - +50℃, IP44, 86х50х20мм.</t>
  </si>
  <si>
    <t>Напольный шкаф 19" (2 двери.)LN05-24U66-M LINEA N 24U 600х600мм металлическая передняя дверь черный, тип боковой стенки съемная с замком.</t>
  </si>
  <si>
    <t>Коммутатор управляемый L3 с PoE OS3228P 24x1000Base-T PoE+, 4x10G SFP+, PoE-бюджет 370 Вт, PoE до 250 м</t>
  </si>
  <si>
    <t>Аккумулятор Delta DT 1245 12V-4,5Аh</t>
  </si>
  <si>
    <t>Автоматический выключатель M634120D1P, (D) 20А, 4,5кА.</t>
  </si>
  <si>
    <t>Патч-корд категории 5E UTP LSZH 1м slim колпачок с язычком белый PC08-C5EUL-1M-SL-WT ITK</t>
  </si>
  <si>
    <t>Оптический кросс 19" SNR-ODF-24R-16SC-P 1U, укомплектованный на 16 портов SC/UPC.</t>
  </si>
  <si>
    <t>Кабель-канал (артикул 76002-2) самозатухающий ПВХ с крышкой, белый, 100х55х2000мм</t>
  </si>
  <si>
    <t>Наконечник (артикул 79436) НШВИ 0,75-8</t>
  </si>
  <si>
    <t>Наконечник (артикул 79462) НШВИ2 0,75-8</t>
  </si>
  <si>
    <t>Тюменский коммутатор с защитой коммутации Т1008 8*10/100M PoE 120Вт IEEE 802.3af/at,+2*10/100M uplink RJ45.</t>
  </si>
  <si>
    <t>Тюменский коммутатор с защитой коммутации Т1004 4*10/100M PoE 60Вт IEEE 802.3af/at,+2*10/100M uplink RJ45.</t>
  </si>
  <si>
    <t>IP монитор Akuvox S562 7-дюймовый сенсорный TFT LCD 1024x600</t>
  </si>
  <si>
    <t>Бесконтактный брендированный ключ RFID чип SMARTTAG, кодировка для Akuvox,  адаптация реестра UID и клиента для загрузки шаблоном в БД, нумерация ключа строго по базе, стикер с номером квартир на каждом ключе</t>
  </si>
  <si>
    <t>___________/С.И. Ярков</t>
  </si>
  <si>
    <t>указать НДС</t>
  </si>
  <si>
    <t>Итого по ЛСР с НДС:</t>
  </si>
  <si>
    <t>Итого РАБОТ</t>
  </si>
  <si>
    <t>Итого по материалам</t>
  </si>
  <si>
    <t>Ведомость работ</t>
  </si>
  <si>
    <t>Ведомость материалов</t>
  </si>
  <si>
    <t xml:space="preserve">Установка оборудования </t>
  </si>
  <si>
    <t>Локальный сметный расчет №2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</si>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</sst>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9" tint="-0.499984740745262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E78D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43" fontId="13" fillId="0" borderId="0" applyFont="0" applyFill="0" applyBorder="0" applyAlignment="0" applyProtection="0"/>
    <xf numFmtId="0" fontId="1" fillId="0" borderId="0"/>
  </cellStyleXfs>
  <cellXfs count="123">
    <xf numFmtId="0" fontId="0" fillId="0" borderId="0" xfId="0"/>
    <xf numFmtId="0" fontId="10" fillId="4" borderId="1" xfId="0" applyFont="1" applyFill="1" applyBorder="1" applyAlignment="1">
      <alignment horizontal="center" vertical="center"/>
    </xf>
    <xf numFmtId="0" fontId="9" fillId="0" borderId="0" xfId="0" applyFont="1"/>
    <xf numFmtId="0" fontId="9" fillId="6" borderId="0" xfId="0" applyFont="1" applyFill="1"/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4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49" fontId="9" fillId="0" borderId="0" xfId="0" applyNumberFormat="1" applyFont="1"/>
    <xf numFmtId="49" fontId="10" fillId="4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10" fillId="2" borderId="1" xfId="0" applyNumberFormat="1" applyFont="1" applyFill="1" applyBorder="1" applyAlignment="1">
      <alignment horizontal="center" vertical="center"/>
    </xf>
    <xf numFmtId="49" fontId="9" fillId="6" borderId="1" xfId="0" applyNumberFormat="1" applyFont="1" applyFill="1" applyBorder="1"/>
    <xf numFmtId="49" fontId="10" fillId="6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4" fontId="11" fillId="0" borderId="0" xfId="0" applyNumberFormat="1" applyFont="1"/>
    <xf numFmtId="49" fontId="11" fillId="0" borderId="0" xfId="0" applyNumberFormat="1" applyFont="1"/>
    <xf numFmtId="4" fontId="8" fillId="0" borderId="0" xfId="0" applyNumberFormat="1" applyFont="1"/>
    <xf numFmtId="0" fontId="8" fillId="0" borderId="0" xfId="0" applyFont="1" applyAlignment="1">
      <alignment horizontal="center"/>
    </xf>
    <xf numFmtId="164" fontId="9" fillId="2" borderId="1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4" fontId="10" fillId="0" borderId="0" xfId="0" applyNumberFormat="1" applyFont="1"/>
    <xf numFmtId="0" fontId="14" fillId="0" borderId="0" xfId="0" applyFont="1"/>
    <xf numFmtId="0" fontId="9" fillId="0" borderId="0" xfId="0" applyFont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164" fontId="9" fillId="3" borderId="2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5" fillId="3" borderId="0" xfId="0" applyFont="1" applyFill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49" fontId="10" fillId="0" borderId="4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9" fontId="10" fillId="8" borderId="6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center" vertical="center" wrapText="1"/>
    </xf>
    <xf numFmtId="164" fontId="10" fillId="8" borderId="1" xfId="0" applyNumberFormat="1" applyFont="1" applyFill="1" applyBorder="1" applyAlignment="1">
      <alignment horizontal="center" vertical="center" wrapText="1"/>
    </xf>
    <xf numFmtId="4" fontId="10" fillId="8" borderId="1" xfId="0" applyNumberFormat="1" applyFont="1" applyFill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9" fontId="10" fillId="5" borderId="6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center" vertical="center" wrapText="1"/>
    </xf>
    <xf numFmtId="164" fontId="10" fillId="6" borderId="2" xfId="0" applyNumberFormat="1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/>
    <xf numFmtId="0" fontId="12" fillId="3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9" fillId="7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10" fillId="3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distributed" wrapText="1"/>
    </xf>
    <xf numFmtId="0" fontId="9" fillId="3" borderId="1" xfId="0" applyFont="1" applyFill="1" applyBorder="1" applyAlignment="1">
      <alignment horizontal="left" vertical="distributed" wrapText="1"/>
    </xf>
    <xf numFmtId="49" fontId="9" fillId="0" borderId="6" xfId="0" applyNumberFormat="1" applyFont="1" applyBorder="1" applyAlignment="1">
      <alignment horizontal="center" vertical="center"/>
    </xf>
    <xf numFmtId="4" fontId="10" fillId="6" borderId="1" xfId="0" applyNumberFormat="1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164" fontId="10" fillId="3" borderId="5" xfId="0" applyNumberFormat="1" applyFont="1" applyFill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164" fontId="10" fillId="6" borderId="4" xfId="0" applyNumberFormat="1" applyFont="1" applyFill="1" applyBorder="1" applyAlignment="1">
      <alignment horizontal="center" vertical="center" wrapText="1"/>
    </xf>
    <xf numFmtId="164" fontId="9" fillId="3" borderId="7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vertical="center"/>
    </xf>
    <xf numFmtId="164" fontId="12" fillId="2" borderId="1" xfId="0" applyNumberFormat="1" applyFont="1" applyFill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7" applyFont="1" applyAlignment="1">
      <alignment horizontal="left" vertical="center" wrapText="1"/>
    </xf>
    <xf numFmtId="164" fontId="10" fillId="4" borderId="1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left" wrapText="1"/>
    </xf>
  </cellXfs>
  <cellStyles count="10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 2" xfId="7" xr:uid="{219DEC93-7B08-4F2A-9216-9AB77561318F}"/>
    <cellStyle name="Обычный 3 2 2 2 2" xfId="9" xr:uid="{96E31BB8-0D40-4482-A043-7E1D57055F23}"/>
    <cellStyle name="Обычный 4" xfId="6" xr:uid="{7892ACDF-4C85-4A72-893C-533698B7DF97}"/>
    <cellStyle name="Обычный 6 3 7 2 3" xfId="5" xr:uid="{CD7D9DDE-D035-4BB0-B7C7-72E2C2D85135}"/>
    <cellStyle name="Финансовый 2" xfId="8" xr:uid="{794F6487-35C8-4070-A853-3120DA062318}"/>
  </cellStyles>
  <dxfs count="8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49836-E871-4A5E-9048-045FDA2D0E38}">
  <sheetPr>
    <tabColor rgb="FFFFC000"/>
    <pageSetUpPr fitToPage="1"/>
  </sheetPr>
  <dimension ref="A1:R158"/>
  <sheetViews>
    <sheetView tabSelected="1" view="pageBreakPreview" zoomScale="55" zoomScaleNormal="90" zoomScaleSheetLayoutView="55" workbookViewId="0">
      <pane ySplit="11" topLeftCell="A120" activePane="bottomLeft" state="frozen"/>
      <selection pane="bottomLeft" activeCell="B135" sqref="B135:R135"/>
    </sheetView>
  </sheetViews>
  <sheetFormatPr defaultColWidth="9.140625" defaultRowHeight="15.75" outlineLevelRow="3" outlineLevelCol="1" x14ac:dyDescent="0.25"/>
  <cols>
    <col min="1" max="1" width="13.140625" style="15" customWidth="1"/>
    <col min="2" max="2" width="89.42578125" style="12" customWidth="1"/>
    <col min="3" max="3" width="12.28515625" style="2" customWidth="1"/>
    <col min="4" max="4" width="58.7109375" style="12" customWidth="1"/>
    <col min="5" max="5" width="15.85546875" style="2" bestFit="1" customWidth="1"/>
    <col min="6" max="13" width="15.85546875" style="35" customWidth="1" outlineLevel="1"/>
    <col min="14" max="14" width="16.5703125" style="35" customWidth="1" outlineLevel="1"/>
    <col min="15" max="15" width="21.5703125" style="36" customWidth="1"/>
    <col min="16" max="16" width="21.7109375" style="35" customWidth="1"/>
    <col min="17" max="17" width="26.5703125" style="36" customWidth="1"/>
    <col min="18" max="18" width="32.7109375" style="2" customWidth="1"/>
    <col min="19" max="16384" width="9.140625" style="2"/>
  </cols>
  <sheetData>
    <row r="1" spans="1:18" s="24" customFormat="1" x14ac:dyDescent="0.25">
      <c r="A1" s="26"/>
      <c r="B1" s="90"/>
      <c r="D1" s="90"/>
      <c r="N1" s="27"/>
      <c r="O1" s="25"/>
      <c r="Q1" s="93"/>
      <c r="R1" s="91" t="s">
        <v>39</v>
      </c>
    </row>
    <row r="2" spans="1:18" s="24" customFormat="1" x14ac:dyDescent="0.25">
      <c r="A2" s="26"/>
      <c r="B2" s="90"/>
      <c r="D2" s="90"/>
      <c r="N2" s="27"/>
      <c r="O2" s="25"/>
      <c r="Q2" s="93"/>
      <c r="R2" s="91" t="s">
        <v>40</v>
      </c>
    </row>
    <row r="3" spans="1:18" s="24" customFormat="1" x14ac:dyDescent="0.25">
      <c r="A3" s="26"/>
      <c r="B3" s="92" t="s">
        <v>41</v>
      </c>
      <c r="D3" s="92" t="s">
        <v>42</v>
      </c>
      <c r="N3" s="27"/>
      <c r="P3" s="93" t="s">
        <v>43</v>
      </c>
      <c r="Q3" s="93"/>
    </row>
    <row r="4" spans="1:18" s="24" customFormat="1" x14ac:dyDescent="0.25">
      <c r="A4" s="26"/>
      <c r="B4" s="90"/>
      <c r="D4" s="90"/>
      <c r="N4" s="27"/>
      <c r="Q4" s="93"/>
    </row>
    <row r="5" spans="1:18" s="24" customFormat="1" x14ac:dyDescent="0.25">
      <c r="A5" s="26"/>
      <c r="B5" s="90"/>
      <c r="D5" s="90"/>
      <c r="N5" s="27"/>
      <c r="Q5" s="93"/>
    </row>
    <row r="6" spans="1:18" s="24" customFormat="1" x14ac:dyDescent="0.25">
      <c r="A6" s="26"/>
      <c r="B6" s="24" t="s">
        <v>62</v>
      </c>
      <c r="D6" s="90" t="s">
        <v>164</v>
      </c>
      <c r="N6" s="27"/>
      <c r="P6" s="24" t="s">
        <v>164</v>
      </c>
      <c r="Q6" s="93"/>
    </row>
    <row r="7" spans="1:18" x14ac:dyDescent="0.25">
      <c r="N7" s="36"/>
      <c r="O7" s="35"/>
      <c r="Q7" s="85"/>
    </row>
    <row r="8" spans="1:18" s="28" customFormat="1" x14ac:dyDescent="0.25">
      <c r="A8" s="88"/>
      <c r="D8" s="89"/>
      <c r="E8" s="28" t="s">
        <v>172</v>
      </c>
    </row>
    <row r="9" spans="1:18" s="28" customFormat="1" x14ac:dyDescent="0.25">
      <c r="A9" s="88"/>
      <c r="D9" s="89"/>
      <c r="E9" s="28" t="s">
        <v>101</v>
      </c>
    </row>
    <row r="10" spans="1:18" x14ac:dyDescent="0.25">
      <c r="N10" s="36"/>
      <c r="O10" s="35"/>
      <c r="Q10" s="85"/>
    </row>
    <row r="11" spans="1:18" s="85" customFormat="1" ht="25.5" customHeight="1" x14ac:dyDescent="0.25">
      <c r="A11" s="47" t="s">
        <v>0</v>
      </c>
      <c r="B11" s="44" t="s">
        <v>1</v>
      </c>
      <c r="C11" s="44" t="s">
        <v>26</v>
      </c>
      <c r="D11" s="44" t="s">
        <v>27</v>
      </c>
      <c r="E11" s="44" t="s">
        <v>11</v>
      </c>
      <c r="F11" s="39" t="s">
        <v>102</v>
      </c>
      <c r="G11" s="39" t="s">
        <v>103</v>
      </c>
      <c r="H11" s="39" t="s">
        <v>104</v>
      </c>
      <c r="I11" s="39" t="s">
        <v>105</v>
      </c>
      <c r="J11" s="39" t="s">
        <v>106</v>
      </c>
      <c r="K11" s="39" t="s">
        <v>107</v>
      </c>
      <c r="L11" s="39" t="s">
        <v>108</v>
      </c>
      <c r="M11" s="39" t="s">
        <v>109</v>
      </c>
      <c r="N11" s="48" t="s">
        <v>2</v>
      </c>
      <c r="O11" s="48" t="s">
        <v>8</v>
      </c>
      <c r="P11" s="48" t="s">
        <v>9</v>
      </c>
      <c r="Q11" s="49" t="s">
        <v>10</v>
      </c>
      <c r="R11" s="49" t="s">
        <v>38</v>
      </c>
    </row>
    <row r="12" spans="1:18" ht="22.5" customHeight="1" x14ac:dyDescent="0.25">
      <c r="A12" s="50">
        <v>11</v>
      </c>
      <c r="B12" s="51" t="s">
        <v>12</v>
      </c>
      <c r="C12" s="52"/>
      <c r="D12" s="52"/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4"/>
      <c r="R12" s="54"/>
    </row>
    <row r="13" spans="1:18" ht="22.5" customHeight="1" x14ac:dyDescent="0.25">
      <c r="A13" s="55" t="s">
        <v>20</v>
      </c>
      <c r="B13" s="56" t="s">
        <v>16</v>
      </c>
      <c r="C13" s="57"/>
      <c r="D13" s="57"/>
      <c r="E13" s="57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9"/>
      <c r="R13" s="59"/>
    </row>
    <row r="14" spans="1:18" ht="22.5" customHeight="1" x14ac:dyDescent="0.25">
      <c r="A14" s="60" t="s">
        <v>21</v>
      </c>
      <c r="B14" s="99" t="s">
        <v>63</v>
      </c>
      <c r="C14" s="62"/>
      <c r="D14" s="62"/>
      <c r="E14" s="62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4"/>
      <c r="R14" s="64"/>
    </row>
    <row r="15" spans="1:18" ht="22.5" customHeight="1" outlineLevel="2" x14ac:dyDescent="0.25">
      <c r="A15" s="16" t="s">
        <v>110</v>
      </c>
      <c r="B15" s="80" t="s">
        <v>60</v>
      </c>
      <c r="C15" s="65"/>
      <c r="D15" s="65"/>
      <c r="E15" s="65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>
        <f>P16+P19</f>
        <v>0</v>
      </c>
      <c r="Q15" s="67"/>
      <c r="R15" s="67"/>
    </row>
    <row r="16" spans="1:18" ht="24.75" customHeight="1" outlineLevel="3" x14ac:dyDescent="0.25">
      <c r="A16" s="18"/>
      <c r="B16" s="56" t="s">
        <v>13</v>
      </c>
      <c r="C16" s="68"/>
      <c r="D16" s="68"/>
      <c r="E16" s="68"/>
      <c r="F16" s="69"/>
      <c r="G16" s="69"/>
      <c r="H16" s="69"/>
      <c r="I16" s="69"/>
      <c r="J16" s="69"/>
      <c r="K16" s="69"/>
      <c r="L16" s="69"/>
      <c r="M16" s="69"/>
      <c r="N16" s="58"/>
      <c r="O16" s="58"/>
      <c r="P16" s="58">
        <f>SUM(P17:P18)</f>
        <v>0</v>
      </c>
      <c r="Q16" s="59"/>
      <c r="R16" s="59"/>
    </row>
    <row r="17" spans="1:18" s="37" customFormat="1" ht="24.75" customHeight="1" outlineLevel="3" x14ac:dyDescent="0.25">
      <c r="A17" s="18"/>
      <c r="B17" s="82" t="s">
        <v>64</v>
      </c>
      <c r="C17" s="71"/>
      <c r="D17" s="71"/>
      <c r="E17" s="71" t="s">
        <v>3</v>
      </c>
      <c r="F17" s="72">
        <f>SUM(F20:F25)</f>
        <v>3729.5</v>
      </c>
      <c r="G17" s="72">
        <f t="shared" ref="G17:M17" si="0">SUM(G20:G25)</f>
        <v>2996</v>
      </c>
      <c r="H17" s="72">
        <f t="shared" si="0"/>
        <v>3500</v>
      </c>
      <c r="I17" s="72">
        <f t="shared" si="0"/>
        <v>1586.6</v>
      </c>
      <c r="J17" s="72">
        <f t="shared" si="0"/>
        <v>1601</v>
      </c>
      <c r="K17" s="72">
        <f t="shared" si="0"/>
        <v>3599.4</v>
      </c>
      <c r="L17" s="72">
        <f t="shared" si="0"/>
        <v>2945</v>
      </c>
      <c r="M17" s="72">
        <f t="shared" si="0"/>
        <v>3010.4</v>
      </c>
      <c r="N17" s="58">
        <f>SUM(F17:M17)</f>
        <v>22967.9</v>
      </c>
      <c r="O17" s="73">
        <f>работа!O17</f>
        <v>0</v>
      </c>
      <c r="P17" s="29">
        <f t="shared" ref="P17:P18" si="1">O17*N17</f>
        <v>0</v>
      </c>
      <c r="Q17" s="59"/>
      <c r="R17" s="59"/>
    </row>
    <row r="18" spans="1:18" s="37" customFormat="1" ht="24.75" customHeight="1" outlineLevel="3" x14ac:dyDescent="0.25">
      <c r="A18" s="18"/>
      <c r="B18" s="82" t="s">
        <v>59</v>
      </c>
      <c r="C18" s="71"/>
      <c r="D18" s="71"/>
      <c r="E18" s="71" t="s">
        <v>3</v>
      </c>
      <c r="F18" s="72">
        <f>SUM(F26:F30)</f>
        <v>2959.6</v>
      </c>
      <c r="G18" s="72">
        <f t="shared" ref="G18:M18" si="2">SUM(G26:G30)</f>
        <v>2356.5</v>
      </c>
      <c r="H18" s="72">
        <f t="shared" si="2"/>
        <v>2881.3</v>
      </c>
      <c r="I18" s="72">
        <f t="shared" si="2"/>
        <v>1110.4000000000001</v>
      </c>
      <c r="J18" s="72">
        <f t="shared" si="2"/>
        <v>1204.8</v>
      </c>
      <c r="K18" s="72">
        <f t="shared" si="2"/>
        <v>2980.7</v>
      </c>
      <c r="L18" s="72">
        <f t="shared" si="2"/>
        <v>2340.5</v>
      </c>
      <c r="M18" s="72">
        <f t="shared" si="2"/>
        <v>2387.8000000000002</v>
      </c>
      <c r="N18" s="58">
        <f>SUM(F18:M18)</f>
        <v>18221.599999999999</v>
      </c>
      <c r="O18" s="73">
        <f>работа!O18</f>
        <v>0</v>
      </c>
      <c r="P18" s="29">
        <f t="shared" si="1"/>
        <v>0</v>
      </c>
      <c r="Q18" s="59"/>
      <c r="R18" s="59"/>
    </row>
    <row r="19" spans="1:18" s="3" customFormat="1" ht="24.75" customHeight="1" outlineLevel="3" x14ac:dyDescent="0.25">
      <c r="A19" s="20"/>
      <c r="B19" s="74" t="s">
        <v>14</v>
      </c>
      <c r="C19" s="75"/>
      <c r="D19" s="75"/>
      <c r="E19" s="75"/>
      <c r="F19" s="114"/>
      <c r="G19" s="114"/>
      <c r="H19" s="114"/>
      <c r="I19" s="114"/>
      <c r="J19" s="114"/>
      <c r="K19" s="114"/>
      <c r="L19" s="114"/>
      <c r="M19" s="114"/>
      <c r="N19" s="77"/>
      <c r="O19" s="77"/>
      <c r="P19" s="77">
        <f>SUM(P20:P31)</f>
        <v>0</v>
      </c>
      <c r="Q19" s="78"/>
      <c r="R19" s="78"/>
    </row>
    <row r="20" spans="1:18" s="42" customFormat="1" ht="59.25" customHeight="1" outlineLevel="3" x14ac:dyDescent="0.25">
      <c r="A20" s="21"/>
      <c r="B20" s="8" t="s">
        <v>29</v>
      </c>
      <c r="C20" s="9"/>
      <c r="D20" s="10" t="s">
        <v>117</v>
      </c>
      <c r="E20" s="9" t="s">
        <v>4</v>
      </c>
      <c r="F20" s="41">
        <v>3292.5</v>
      </c>
      <c r="G20" s="41">
        <v>2645</v>
      </c>
      <c r="H20" s="41">
        <v>3196</v>
      </c>
      <c r="I20" s="41">
        <v>1297.5999999999999</v>
      </c>
      <c r="J20" s="41">
        <v>1312</v>
      </c>
      <c r="K20" s="41">
        <v>3237.4</v>
      </c>
      <c r="L20" s="41">
        <v>2536</v>
      </c>
      <c r="M20" s="41">
        <v>2518.4</v>
      </c>
      <c r="N20" s="112">
        <f t="shared" ref="N20:N44" si="3">SUM(F20:M20)</f>
        <v>20034.900000000001</v>
      </c>
      <c r="O20" s="41">
        <f>материал!O14</f>
        <v>0</v>
      </c>
      <c r="P20" s="41">
        <f>O20*N20</f>
        <v>0</v>
      </c>
      <c r="Q20" s="104"/>
      <c r="R20" s="7"/>
    </row>
    <row r="21" spans="1:18" s="42" customFormat="1" ht="59.25" customHeight="1" outlineLevel="3" x14ac:dyDescent="0.25">
      <c r="A21" s="21"/>
      <c r="B21" s="8" t="s">
        <v>32</v>
      </c>
      <c r="C21" s="9"/>
      <c r="D21" s="83" t="s">
        <v>111</v>
      </c>
      <c r="E21" s="9" t="s">
        <v>4</v>
      </c>
      <c r="F21" s="41">
        <v>35</v>
      </c>
      <c r="G21" s="41">
        <v>17</v>
      </c>
      <c r="H21" s="41">
        <v>30</v>
      </c>
      <c r="I21" s="41">
        <v>25</v>
      </c>
      <c r="J21" s="41">
        <v>15</v>
      </c>
      <c r="K21" s="41">
        <v>28</v>
      </c>
      <c r="L21" s="41">
        <v>15</v>
      </c>
      <c r="M21" s="41">
        <v>30</v>
      </c>
      <c r="N21" s="112">
        <f t="shared" si="3"/>
        <v>195</v>
      </c>
      <c r="O21" s="41">
        <f>материал!O15</f>
        <v>0</v>
      </c>
      <c r="P21" s="41">
        <f t="shared" ref="P21:P28" si="4">O21*N21</f>
        <v>0</v>
      </c>
      <c r="Q21" s="104"/>
      <c r="R21" s="7"/>
    </row>
    <row r="22" spans="1:18" s="42" customFormat="1" ht="77.25" customHeight="1" outlineLevel="3" x14ac:dyDescent="0.25">
      <c r="A22" s="21"/>
      <c r="B22" s="8" t="s">
        <v>33</v>
      </c>
      <c r="C22" s="9"/>
      <c r="D22" s="83" t="s">
        <v>118</v>
      </c>
      <c r="E22" s="9" t="s">
        <v>4</v>
      </c>
      <c r="F22" s="41">
        <v>152</v>
      </c>
      <c r="G22" s="41">
        <v>152</v>
      </c>
      <c r="H22" s="41">
        <v>152</v>
      </c>
      <c r="I22" s="41">
        <v>152</v>
      </c>
      <c r="J22" s="41">
        <v>152</v>
      </c>
      <c r="K22" s="41">
        <v>152</v>
      </c>
      <c r="L22" s="41">
        <v>152</v>
      </c>
      <c r="M22" s="41">
        <v>152</v>
      </c>
      <c r="N22" s="112">
        <f t="shared" si="3"/>
        <v>1216</v>
      </c>
      <c r="O22" s="41">
        <f>материал!O16</f>
        <v>0</v>
      </c>
      <c r="P22" s="41">
        <f t="shared" si="4"/>
        <v>0</v>
      </c>
      <c r="Q22" s="104"/>
      <c r="R22" s="7"/>
    </row>
    <row r="23" spans="1:18" s="42" customFormat="1" ht="59.25" customHeight="1" outlineLevel="3" x14ac:dyDescent="0.25">
      <c r="A23" s="21"/>
      <c r="B23" s="8" t="s">
        <v>34</v>
      </c>
      <c r="C23" s="9"/>
      <c r="D23" s="83" t="s">
        <v>119</v>
      </c>
      <c r="E23" s="9" t="s">
        <v>4</v>
      </c>
      <c r="F23" s="41">
        <v>40</v>
      </c>
      <c r="G23" s="41">
        <v>32</v>
      </c>
      <c r="H23" s="41">
        <v>32</v>
      </c>
      <c r="I23" s="41">
        <v>32</v>
      </c>
      <c r="J23" s="41">
        <v>32</v>
      </c>
      <c r="K23" s="41">
        <v>32</v>
      </c>
      <c r="L23" s="41">
        <v>32</v>
      </c>
      <c r="M23" s="41">
        <v>40</v>
      </c>
      <c r="N23" s="112">
        <f t="shared" si="3"/>
        <v>272</v>
      </c>
      <c r="O23" s="41">
        <f>материал!O17</f>
        <v>0</v>
      </c>
      <c r="P23" s="41">
        <f t="shared" ref="P23" si="5">O23*N23</f>
        <v>0</v>
      </c>
      <c r="Q23" s="104"/>
      <c r="R23" s="7"/>
    </row>
    <row r="24" spans="1:18" s="6" customFormat="1" ht="59.25" customHeight="1" outlineLevel="3" x14ac:dyDescent="0.25">
      <c r="A24" s="21"/>
      <c r="B24" s="4" t="s">
        <v>61</v>
      </c>
      <c r="C24" s="5"/>
      <c r="D24" s="83" t="s">
        <v>114</v>
      </c>
      <c r="E24" s="5" t="s">
        <v>4</v>
      </c>
      <c r="F24" s="32">
        <v>0</v>
      </c>
      <c r="G24" s="32">
        <v>0</v>
      </c>
      <c r="H24" s="32">
        <v>0</v>
      </c>
      <c r="I24" s="32">
        <v>80</v>
      </c>
      <c r="J24" s="32">
        <v>0</v>
      </c>
      <c r="K24" s="32">
        <v>0</v>
      </c>
      <c r="L24" s="32">
        <v>0</v>
      </c>
      <c r="M24" s="32">
        <v>0</v>
      </c>
      <c r="N24" s="113">
        <f>SUM(F24:M24)</f>
        <v>80</v>
      </c>
      <c r="O24" s="41">
        <f>материал!O18</f>
        <v>0</v>
      </c>
      <c r="P24" s="32">
        <f>O24*N24</f>
        <v>0</v>
      </c>
      <c r="Q24" s="109"/>
      <c r="R24" s="23"/>
    </row>
    <row r="25" spans="1:18" s="6" customFormat="1" ht="59.25" customHeight="1" outlineLevel="3" x14ac:dyDescent="0.25">
      <c r="A25" s="21"/>
      <c r="B25" s="4" t="s">
        <v>112</v>
      </c>
      <c r="C25" s="5"/>
      <c r="D25" s="83" t="s">
        <v>120</v>
      </c>
      <c r="E25" s="5" t="s">
        <v>4</v>
      </c>
      <c r="F25" s="87">
        <v>210</v>
      </c>
      <c r="G25" s="32">
        <v>150</v>
      </c>
      <c r="H25" s="32">
        <v>90</v>
      </c>
      <c r="I25" s="32">
        <v>0</v>
      </c>
      <c r="J25" s="32">
        <v>90</v>
      </c>
      <c r="K25" s="32">
        <v>150</v>
      </c>
      <c r="L25" s="32">
        <v>210</v>
      </c>
      <c r="M25" s="32">
        <v>270</v>
      </c>
      <c r="N25" s="113">
        <f t="shared" ref="N25" si="6">SUM(F25:M25)</f>
        <v>1170</v>
      </c>
      <c r="O25" s="41">
        <f>материал!O19</f>
        <v>0</v>
      </c>
      <c r="P25" s="32">
        <f>O25*N25</f>
        <v>0</v>
      </c>
      <c r="Q25" s="109"/>
      <c r="R25" s="23"/>
    </row>
    <row r="26" spans="1:18" s="42" customFormat="1" ht="68.25" customHeight="1" outlineLevel="3" x14ac:dyDescent="0.25">
      <c r="A26" s="21"/>
      <c r="B26" s="8" t="s">
        <v>30</v>
      </c>
      <c r="C26" s="9"/>
      <c r="D26" s="83" t="s">
        <v>122</v>
      </c>
      <c r="E26" s="9" t="s">
        <v>4</v>
      </c>
      <c r="F26" s="115">
        <v>405</v>
      </c>
      <c r="G26" s="115">
        <v>327</v>
      </c>
      <c r="H26" s="115">
        <v>280</v>
      </c>
      <c r="I26" s="115">
        <v>185</v>
      </c>
      <c r="J26" s="115">
        <v>265</v>
      </c>
      <c r="K26" s="115">
        <v>338</v>
      </c>
      <c r="L26" s="115">
        <v>385</v>
      </c>
      <c r="M26" s="115">
        <v>460</v>
      </c>
      <c r="N26" s="40">
        <f t="shared" si="3"/>
        <v>2645</v>
      </c>
      <c r="O26" s="41">
        <f>материал!O20</f>
        <v>0</v>
      </c>
      <c r="P26" s="41">
        <f t="shared" ref="P26" si="7">O26*N26</f>
        <v>0</v>
      </c>
      <c r="Q26" s="104"/>
      <c r="R26" s="7"/>
    </row>
    <row r="27" spans="1:18" s="42" customFormat="1" ht="39.75" customHeight="1" outlineLevel="3" x14ac:dyDescent="0.25">
      <c r="A27" s="21"/>
      <c r="B27" s="8" t="s">
        <v>31</v>
      </c>
      <c r="C27" s="9"/>
      <c r="D27" s="83" t="s">
        <v>124</v>
      </c>
      <c r="E27" s="9" t="s">
        <v>4</v>
      </c>
      <c r="F27" s="43">
        <v>8</v>
      </c>
      <c r="G27" s="43">
        <v>8</v>
      </c>
      <c r="H27" s="43">
        <v>8</v>
      </c>
      <c r="I27" s="43">
        <v>8</v>
      </c>
      <c r="J27" s="43">
        <v>8</v>
      </c>
      <c r="K27" s="43">
        <v>8</v>
      </c>
      <c r="L27" s="43">
        <v>8</v>
      </c>
      <c r="M27" s="43">
        <v>8</v>
      </c>
      <c r="N27" s="40">
        <f t="shared" si="3"/>
        <v>64</v>
      </c>
      <c r="O27" s="41">
        <f>материал!O21</f>
        <v>0</v>
      </c>
      <c r="P27" s="41">
        <f t="shared" si="4"/>
        <v>0</v>
      </c>
      <c r="Q27" s="104"/>
      <c r="R27" s="7"/>
    </row>
    <row r="28" spans="1:18" s="42" customFormat="1" ht="48.75" customHeight="1" outlineLevel="3" x14ac:dyDescent="0.25">
      <c r="A28" s="21"/>
      <c r="B28" s="8" t="s">
        <v>51</v>
      </c>
      <c r="C28" s="9"/>
      <c r="D28" s="83" t="s">
        <v>125</v>
      </c>
      <c r="E28" s="9" t="s">
        <v>4</v>
      </c>
      <c r="F28" s="43">
        <v>1.5</v>
      </c>
      <c r="G28" s="43">
        <v>1.2</v>
      </c>
      <c r="H28" s="43">
        <v>1.2</v>
      </c>
      <c r="I28" s="43">
        <v>1.2</v>
      </c>
      <c r="J28" s="43">
        <v>1.2</v>
      </c>
      <c r="K28" s="43">
        <v>1.2</v>
      </c>
      <c r="L28" s="43">
        <v>1.2</v>
      </c>
      <c r="M28" s="43">
        <v>1.5</v>
      </c>
      <c r="N28" s="40">
        <f t="shared" si="3"/>
        <v>10.199999999999999</v>
      </c>
      <c r="O28" s="41">
        <f>материал!O22</f>
        <v>0</v>
      </c>
      <c r="P28" s="41">
        <f t="shared" si="4"/>
        <v>0</v>
      </c>
      <c r="Q28" s="104"/>
      <c r="R28" s="7"/>
    </row>
    <row r="29" spans="1:18" s="42" customFormat="1" ht="48.75" customHeight="1" outlineLevel="3" x14ac:dyDescent="0.25">
      <c r="A29" s="21"/>
      <c r="B29" s="4" t="s">
        <v>52</v>
      </c>
      <c r="C29" s="9"/>
      <c r="D29" s="83" t="s">
        <v>123</v>
      </c>
      <c r="E29" s="9" t="s">
        <v>4</v>
      </c>
      <c r="F29" s="43">
        <v>2506</v>
      </c>
      <c r="G29" s="43">
        <v>1988</v>
      </c>
      <c r="H29" s="43">
        <v>2553</v>
      </c>
      <c r="I29" s="43">
        <v>885.6</v>
      </c>
      <c r="J29" s="43">
        <v>900</v>
      </c>
      <c r="K29" s="43">
        <v>2594.4</v>
      </c>
      <c r="L29" s="43">
        <v>1914</v>
      </c>
      <c r="M29" s="43">
        <v>1889.4</v>
      </c>
      <c r="N29" s="40">
        <f t="shared" si="3"/>
        <v>15230.4</v>
      </c>
      <c r="O29" s="41">
        <f>материал!O23</f>
        <v>0</v>
      </c>
      <c r="P29" s="41">
        <f t="shared" ref="P29:P44" si="8">O29*N29</f>
        <v>0</v>
      </c>
      <c r="Q29" s="104"/>
      <c r="R29" s="7"/>
    </row>
    <row r="30" spans="1:18" s="42" customFormat="1" ht="48.75" customHeight="1" outlineLevel="3" x14ac:dyDescent="0.25">
      <c r="A30" s="21"/>
      <c r="B30" s="4" t="s">
        <v>56</v>
      </c>
      <c r="C30" s="9"/>
      <c r="D30" s="83" t="s">
        <v>115</v>
      </c>
      <c r="E30" s="9" t="s">
        <v>4</v>
      </c>
      <c r="F30" s="43">
        <v>39.1</v>
      </c>
      <c r="G30" s="43">
        <v>32.299999999999997</v>
      </c>
      <c r="H30" s="43">
        <v>39.1</v>
      </c>
      <c r="I30" s="43">
        <v>30.6</v>
      </c>
      <c r="J30" s="43">
        <v>30.6</v>
      </c>
      <c r="K30" s="43">
        <v>39.1</v>
      </c>
      <c r="L30" s="43">
        <v>32.299999999999997</v>
      </c>
      <c r="M30" s="43">
        <v>28.9</v>
      </c>
      <c r="N30" s="40">
        <f t="shared" si="3"/>
        <v>272</v>
      </c>
      <c r="O30" s="41">
        <f>материал!O24</f>
        <v>0</v>
      </c>
      <c r="P30" s="41">
        <f t="shared" si="8"/>
        <v>0</v>
      </c>
      <c r="Q30" s="104"/>
      <c r="R30" s="7"/>
    </row>
    <row r="31" spans="1:18" s="42" customFormat="1" ht="24.75" customHeight="1" outlineLevel="3" x14ac:dyDescent="0.25">
      <c r="A31" s="21"/>
      <c r="B31" s="108" t="s">
        <v>126</v>
      </c>
      <c r="C31" s="9"/>
      <c r="D31" s="83"/>
      <c r="E31" s="9"/>
      <c r="F31" s="43"/>
      <c r="G31" s="43"/>
      <c r="H31" s="43"/>
      <c r="I31" s="43"/>
      <c r="J31" s="43"/>
      <c r="K31" s="43"/>
      <c r="L31" s="43"/>
      <c r="M31" s="43"/>
      <c r="N31" s="40"/>
      <c r="O31" s="41"/>
      <c r="P31" s="40">
        <f>SUM(P32:P44)</f>
        <v>0</v>
      </c>
      <c r="Q31" s="104"/>
      <c r="R31" s="7"/>
    </row>
    <row r="32" spans="1:18" s="42" customFormat="1" ht="41.25" customHeight="1" outlineLevel="3" x14ac:dyDescent="0.25">
      <c r="A32" s="21"/>
      <c r="B32" s="94" t="s">
        <v>85</v>
      </c>
      <c r="C32" s="9"/>
      <c r="D32" s="83"/>
      <c r="E32" s="9" t="s">
        <v>5</v>
      </c>
      <c r="F32" s="43">
        <v>4</v>
      </c>
      <c r="G32" s="43">
        <v>4</v>
      </c>
      <c r="H32" s="43">
        <v>4</v>
      </c>
      <c r="I32" s="43">
        <v>0</v>
      </c>
      <c r="J32" s="43">
        <v>4</v>
      </c>
      <c r="K32" s="43">
        <v>4</v>
      </c>
      <c r="L32" s="43">
        <v>4</v>
      </c>
      <c r="M32" s="43">
        <v>4</v>
      </c>
      <c r="N32" s="40">
        <f t="shared" si="3"/>
        <v>28</v>
      </c>
      <c r="O32" s="41">
        <f>материал!O26</f>
        <v>0</v>
      </c>
      <c r="P32" s="41">
        <f t="shared" si="8"/>
        <v>0</v>
      </c>
      <c r="Q32" s="104"/>
      <c r="R32" s="7"/>
    </row>
    <row r="33" spans="1:18" s="42" customFormat="1" ht="41.25" customHeight="1" outlineLevel="3" x14ac:dyDescent="0.25">
      <c r="A33" s="21"/>
      <c r="B33" s="94" t="s">
        <v>87</v>
      </c>
      <c r="C33" s="9"/>
      <c r="D33" s="83"/>
      <c r="E33" s="9" t="s">
        <v>5</v>
      </c>
      <c r="F33" s="43">
        <v>48</v>
      </c>
      <c r="G33" s="43">
        <v>48</v>
      </c>
      <c r="H33" s="43">
        <v>48</v>
      </c>
      <c r="I33" s="43">
        <v>60</v>
      </c>
      <c r="J33" s="43">
        <v>48</v>
      </c>
      <c r="K33" s="43">
        <v>48</v>
      </c>
      <c r="L33" s="43">
        <v>48</v>
      </c>
      <c r="M33" s="43">
        <v>48</v>
      </c>
      <c r="N33" s="40">
        <f t="shared" ref="N33:N38" si="9">SUM(F33:M33)</f>
        <v>396</v>
      </c>
      <c r="O33" s="41">
        <f>материал!O27</f>
        <v>0</v>
      </c>
      <c r="P33" s="41">
        <f t="shared" ref="P33:P38" si="10">O33*N33</f>
        <v>0</v>
      </c>
      <c r="Q33" s="104"/>
      <c r="R33" s="7"/>
    </row>
    <row r="34" spans="1:18" s="42" customFormat="1" ht="41.25" customHeight="1" outlineLevel="3" x14ac:dyDescent="0.25">
      <c r="A34" s="21"/>
      <c r="B34" s="94" t="s">
        <v>136</v>
      </c>
      <c r="C34" s="9"/>
      <c r="D34" s="83"/>
      <c r="E34" s="9" t="s">
        <v>5</v>
      </c>
      <c r="F34" s="43">
        <v>810</v>
      </c>
      <c r="G34" s="43">
        <v>654</v>
      </c>
      <c r="H34" s="43">
        <v>560</v>
      </c>
      <c r="I34" s="43">
        <v>370</v>
      </c>
      <c r="J34" s="43">
        <v>530</v>
      </c>
      <c r="K34" s="43">
        <v>676</v>
      </c>
      <c r="L34" s="43">
        <v>770</v>
      </c>
      <c r="M34" s="43">
        <v>920</v>
      </c>
      <c r="N34" s="40">
        <f t="shared" si="9"/>
        <v>5290</v>
      </c>
      <c r="O34" s="41">
        <f>материал!O28</f>
        <v>0</v>
      </c>
      <c r="P34" s="41">
        <f t="shared" si="10"/>
        <v>0</v>
      </c>
      <c r="Q34" s="104"/>
      <c r="R34" s="7"/>
    </row>
    <row r="35" spans="1:18" s="42" customFormat="1" ht="41.25" customHeight="1" outlineLevel="3" x14ac:dyDescent="0.25">
      <c r="A35" s="21"/>
      <c r="B35" s="94" t="s">
        <v>137</v>
      </c>
      <c r="C35" s="9"/>
      <c r="D35" s="83"/>
      <c r="E35" s="9" t="s">
        <v>5</v>
      </c>
      <c r="F35" s="43">
        <v>15574.5</v>
      </c>
      <c r="G35" s="43">
        <v>12362</v>
      </c>
      <c r="H35" s="43">
        <v>15050</v>
      </c>
      <c r="I35" s="43">
        <v>5698</v>
      </c>
      <c r="J35" s="43">
        <v>5930</v>
      </c>
      <c r="K35" s="43">
        <v>15373</v>
      </c>
      <c r="L35" s="43">
        <v>11984</v>
      </c>
      <c r="M35" s="43">
        <v>12036</v>
      </c>
      <c r="N35" s="40">
        <f t="shared" si="9"/>
        <v>94007.5</v>
      </c>
      <c r="O35" s="41">
        <f>материал!O29</f>
        <v>0</v>
      </c>
      <c r="P35" s="41">
        <f t="shared" si="10"/>
        <v>0</v>
      </c>
      <c r="Q35" s="104"/>
      <c r="R35" s="7"/>
    </row>
    <row r="36" spans="1:18" s="42" customFormat="1" ht="41.25" customHeight="1" outlineLevel="3" x14ac:dyDescent="0.25">
      <c r="A36" s="21"/>
      <c r="B36" s="94" t="s">
        <v>128</v>
      </c>
      <c r="C36" s="9"/>
      <c r="D36" s="83"/>
      <c r="E36" s="9" t="s">
        <v>5</v>
      </c>
      <c r="F36" s="43">
        <v>1</v>
      </c>
      <c r="G36" s="43">
        <v>1</v>
      </c>
      <c r="H36" s="43">
        <v>1</v>
      </c>
      <c r="I36" s="43">
        <v>1</v>
      </c>
      <c r="J36" s="43">
        <v>1</v>
      </c>
      <c r="K36" s="43">
        <v>1</v>
      </c>
      <c r="L36" s="43">
        <v>1</v>
      </c>
      <c r="M36" s="43">
        <v>1</v>
      </c>
      <c r="N36" s="40">
        <f t="shared" si="9"/>
        <v>8</v>
      </c>
      <c r="O36" s="41">
        <f>материал!O30</f>
        <v>0</v>
      </c>
      <c r="P36" s="41">
        <f t="shared" si="10"/>
        <v>0</v>
      </c>
      <c r="Q36" s="104"/>
      <c r="R36" s="7"/>
    </row>
    <row r="37" spans="1:18" s="42" customFormat="1" ht="41.25" customHeight="1" outlineLevel="3" x14ac:dyDescent="0.25">
      <c r="A37" s="102"/>
      <c r="B37" s="94" t="s">
        <v>133</v>
      </c>
      <c r="C37" s="9"/>
      <c r="D37" s="83"/>
      <c r="E37" s="9" t="s">
        <v>5</v>
      </c>
      <c r="F37" s="30">
        <v>3</v>
      </c>
      <c r="G37" s="30">
        <v>3</v>
      </c>
      <c r="H37" s="30">
        <v>3</v>
      </c>
      <c r="I37" s="30">
        <v>3</v>
      </c>
      <c r="J37" s="30">
        <v>3</v>
      </c>
      <c r="K37" s="30">
        <v>3</v>
      </c>
      <c r="L37" s="30">
        <v>3</v>
      </c>
      <c r="M37" s="30">
        <v>3</v>
      </c>
      <c r="N37" s="40">
        <f t="shared" si="9"/>
        <v>24</v>
      </c>
      <c r="O37" s="41">
        <f>материал!O31</f>
        <v>0</v>
      </c>
      <c r="P37" s="41">
        <f t="shared" si="10"/>
        <v>0</v>
      </c>
      <c r="Q37" s="86"/>
      <c r="R37" s="7"/>
    </row>
    <row r="38" spans="1:18" s="42" customFormat="1" ht="41.25" customHeight="1" outlineLevel="3" x14ac:dyDescent="0.25">
      <c r="A38" s="21"/>
      <c r="B38" s="94" t="s">
        <v>100</v>
      </c>
      <c r="C38" s="9"/>
      <c r="D38" s="83"/>
      <c r="E38" s="9" t="s">
        <v>134</v>
      </c>
      <c r="F38" s="43">
        <v>1</v>
      </c>
      <c r="G38" s="43">
        <v>1</v>
      </c>
      <c r="H38" s="43">
        <v>1</v>
      </c>
      <c r="I38" s="43">
        <v>1</v>
      </c>
      <c r="J38" s="43">
        <v>1</v>
      </c>
      <c r="K38" s="43">
        <v>1</v>
      </c>
      <c r="L38" s="43">
        <v>1</v>
      </c>
      <c r="M38" s="43">
        <v>1</v>
      </c>
      <c r="N38" s="40">
        <f t="shared" si="9"/>
        <v>8</v>
      </c>
      <c r="O38" s="41">
        <f>материал!O32</f>
        <v>0</v>
      </c>
      <c r="P38" s="41">
        <f t="shared" si="10"/>
        <v>0</v>
      </c>
      <c r="Q38" s="86"/>
      <c r="R38" s="7"/>
    </row>
    <row r="39" spans="1:18" s="42" customFormat="1" ht="41.25" customHeight="1" outlineLevel="3" x14ac:dyDescent="0.25">
      <c r="A39" s="21"/>
      <c r="B39" s="94" t="s">
        <v>135</v>
      </c>
      <c r="C39" s="9"/>
      <c r="D39" s="83"/>
      <c r="E39" s="9" t="s">
        <v>5</v>
      </c>
      <c r="F39" s="43">
        <v>1154</v>
      </c>
      <c r="G39" s="43">
        <v>916</v>
      </c>
      <c r="H39" s="43">
        <v>892</v>
      </c>
      <c r="I39" s="43">
        <v>496</v>
      </c>
      <c r="J39" s="43">
        <v>496</v>
      </c>
      <c r="K39" s="43">
        <v>892</v>
      </c>
      <c r="L39" s="43">
        <v>856</v>
      </c>
      <c r="M39" s="43">
        <v>884</v>
      </c>
      <c r="N39" s="40">
        <f t="shared" si="3"/>
        <v>6586</v>
      </c>
      <c r="O39" s="41">
        <f>материал!O33</f>
        <v>0</v>
      </c>
      <c r="P39" s="41">
        <f t="shared" si="8"/>
        <v>0</v>
      </c>
      <c r="Q39" s="104"/>
      <c r="R39" s="7"/>
    </row>
    <row r="40" spans="1:18" s="42" customFormat="1" ht="41.25" customHeight="1" outlineLevel="3" x14ac:dyDescent="0.25">
      <c r="A40" s="21"/>
      <c r="B40" s="94" t="s">
        <v>127</v>
      </c>
      <c r="C40" s="9"/>
      <c r="D40" s="83"/>
      <c r="E40" s="9" t="s">
        <v>5</v>
      </c>
      <c r="F40" s="43">
        <v>179</v>
      </c>
      <c r="G40" s="43">
        <v>142</v>
      </c>
      <c r="H40" s="43">
        <v>138</v>
      </c>
      <c r="I40" s="43">
        <v>72</v>
      </c>
      <c r="J40" s="43">
        <v>72</v>
      </c>
      <c r="K40" s="43">
        <v>138</v>
      </c>
      <c r="L40" s="43">
        <v>132</v>
      </c>
      <c r="M40" s="43">
        <v>134</v>
      </c>
      <c r="N40" s="40">
        <f t="shared" si="3"/>
        <v>1007</v>
      </c>
      <c r="O40" s="41">
        <f>материал!O34</f>
        <v>0</v>
      </c>
      <c r="P40" s="41">
        <f t="shared" si="8"/>
        <v>0</v>
      </c>
      <c r="Q40" s="104"/>
      <c r="R40" s="7"/>
    </row>
    <row r="41" spans="1:18" s="42" customFormat="1" ht="41.25" customHeight="1" outlineLevel="3" x14ac:dyDescent="0.25">
      <c r="A41" s="21"/>
      <c r="B41" s="94" t="s">
        <v>132</v>
      </c>
      <c r="C41" s="9"/>
      <c r="D41" s="83"/>
      <c r="E41" s="9" t="s">
        <v>5</v>
      </c>
      <c r="F41" s="43">
        <v>97.75</v>
      </c>
      <c r="G41" s="43">
        <v>80.75</v>
      </c>
      <c r="H41" s="43">
        <v>97.75</v>
      </c>
      <c r="I41" s="43">
        <v>76.5</v>
      </c>
      <c r="J41" s="43">
        <v>76.5</v>
      </c>
      <c r="K41" s="43">
        <v>97.75</v>
      </c>
      <c r="L41" s="43">
        <v>80.75</v>
      </c>
      <c r="M41" s="43">
        <v>72.25</v>
      </c>
      <c r="N41" s="40">
        <f t="shared" si="3"/>
        <v>680</v>
      </c>
      <c r="O41" s="41">
        <f>материал!O35</f>
        <v>0</v>
      </c>
      <c r="P41" s="41">
        <f t="shared" si="8"/>
        <v>0</v>
      </c>
      <c r="Q41" s="104"/>
      <c r="R41" s="7"/>
    </row>
    <row r="42" spans="1:18" s="42" customFormat="1" ht="41.25" customHeight="1" outlineLevel="3" x14ac:dyDescent="0.25">
      <c r="A42" s="21"/>
      <c r="B42" s="94" t="s">
        <v>157</v>
      </c>
      <c r="C42" s="9"/>
      <c r="D42" s="83"/>
      <c r="E42" s="9" t="s">
        <v>4</v>
      </c>
      <c r="F42" s="30">
        <v>2</v>
      </c>
      <c r="G42" s="43">
        <v>2</v>
      </c>
      <c r="H42" s="43">
        <v>2</v>
      </c>
      <c r="I42" s="43">
        <v>4</v>
      </c>
      <c r="J42" s="43">
        <v>2</v>
      </c>
      <c r="K42" s="43">
        <v>2</v>
      </c>
      <c r="L42" s="43">
        <v>2</v>
      </c>
      <c r="M42" s="43">
        <v>2</v>
      </c>
      <c r="N42" s="40">
        <f t="shared" si="3"/>
        <v>18</v>
      </c>
      <c r="O42" s="41">
        <f>материал!O36</f>
        <v>0</v>
      </c>
      <c r="P42" s="41">
        <f t="shared" si="8"/>
        <v>0</v>
      </c>
      <c r="Q42" s="86"/>
      <c r="R42" s="7"/>
    </row>
    <row r="43" spans="1:18" s="42" customFormat="1" ht="41.25" customHeight="1" outlineLevel="3" x14ac:dyDescent="0.25">
      <c r="A43" s="21"/>
      <c r="B43" s="94" t="s">
        <v>158</v>
      </c>
      <c r="C43" s="9"/>
      <c r="D43" s="83"/>
      <c r="E43" s="9" t="s">
        <v>5</v>
      </c>
      <c r="F43" s="43">
        <v>48</v>
      </c>
      <c r="G43" s="43">
        <v>32</v>
      </c>
      <c r="H43" s="43">
        <v>32</v>
      </c>
      <c r="I43" s="43">
        <v>32</v>
      </c>
      <c r="J43" s="43">
        <v>32</v>
      </c>
      <c r="K43" s="43">
        <v>32</v>
      </c>
      <c r="L43" s="43">
        <v>32</v>
      </c>
      <c r="M43" s="43">
        <v>48</v>
      </c>
      <c r="N43" s="40">
        <f t="shared" si="3"/>
        <v>288</v>
      </c>
      <c r="O43" s="41">
        <f>материал!O37</f>
        <v>0</v>
      </c>
      <c r="P43" s="41">
        <f t="shared" si="8"/>
        <v>0</v>
      </c>
      <c r="Q43" s="86"/>
      <c r="R43" s="7"/>
    </row>
    <row r="44" spans="1:18" s="42" customFormat="1" ht="41.25" customHeight="1" outlineLevel="3" x14ac:dyDescent="0.25">
      <c r="A44" s="21"/>
      <c r="B44" s="94" t="s">
        <v>159</v>
      </c>
      <c r="C44" s="9"/>
      <c r="D44" s="83"/>
      <c r="E44" s="9" t="s">
        <v>5</v>
      </c>
      <c r="F44" s="43">
        <v>36</v>
      </c>
      <c r="G44" s="43">
        <v>24</v>
      </c>
      <c r="H44" s="43">
        <v>24</v>
      </c>
      <c r="I44" s="43">
        <v>24</v>
      </c>
      <c r="J44" s="43">
        <v>24</v>
      </c>
      <c r="K44" s="43">
        <v>24</v>
      </c>
      <c r="L44" s="43">
        <v>24</v>
      </c>
      <c r="M44" s="43">
        <v>36</v>
      </c>
      <c r="N44" s="40">
        <f t="shared" si="3"/>
        <v>216</v>
      </c>
      <c r="O44" s="41">
        <f>материал!O38</f>
        <v>0</v>
      </c>
      <c r="P44" s="41">
        <f t="shared" si="8"/>
        <v>0</v>
      </c>
      <c r="Q44" s="86"/>
      <c r="R44" s="7"/>
    </row>
    <row r="45" spans="1:18" ht="23.25" customHeight="1" outlineLevel="1" x14ac:dyDescent="0.25">
      <c r="A45" s="60" t="s">
        <v>22</v>
      </c>
      <c r="B45" s="61" t="s">
        <v>15</v>
      </c>
      <c r="C45" s="62"/>
      <c r="D45" s="62"/>
      <c r="E45" s="62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4"/>
      <c r="R45" s="64"/>
    </row>
    <row r="46" spans="1:18" ht="23.25" customHeight="1" outlineLevel="2" x14ac:dyDescent="0.25">
      <c r="A46" s="16" t="s">
        <v>24</v>
      </c>
      <c r="B46" s="13" t="s">
        <v>15</v>
      </c>
      <c r="C46" s="65"/>
      <c r="D46" s="65"/>
      <c r="E46" s="65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>
        <f>P47+P49</f>
        <v>0</v>
      </c>
      <c r="Q46" s="67"/>
      <c r="R46" s="67"/>
    </row>
    <row r="47" spans="1:18" ht="23.25" customHeight="1" outlineLevel="3" x14ac:dyDescent="0.25">
      <c r="A47" s="17"/>
      <c r="B47" s="56" t="s">
        <v>13</v>
      </c>
      <c r="C47" s="68"/>
      <c r="D47" s="68"/>
      <c r="E47" s="68"/>
      <c r="F47" s="69"/>
      <c r="G47" s="69"/>
      <c r="H47" s="69"/>
      <c r="I47" s="69"/>
      <c r="J47" s="69"/>
      <c r="K47" s="69"/>
      <c r="L47" s="69"/>
      <c r="M47" s="69"/>
      <c r="N47" s="58"/>
      <c r="O47" s="58"/>
      <c r="P47" s="58">
        <f>SUM(P48:P48)</f>
        <v>0</v>
      </c>
      <c r="Q47" s="59"/>
      <c r="R47" s="59"/>
    </row>
    <row r="48" spans="1:18" ht="21.75" customHeight="1" outlineLevel="3" x14ac:dyDescent="0.25">
      <c r="A48" s="17"/>
      <c r="B48" s="70" t="s">
        <v>171</v>
      </c>
      <c r="C48" s="71"/>
      <c r="D48" s="71"/>
      <c r="E48" s="71" t="s">
        <v>6</v>
      </c>
      <c r="F48" s="72">
        <v>1</v>
      </c>
      <c r="G48" s="72">
        <v>1</v>
      </c>
      <c r="H48" s="72">
        <v>1</v>
      </c>
      <c r="I48" s="72">
        <v>1</v>
      </c>
      <c r="J48" s="72">
        <v>1</v>
      </c>
      <c r="K48" s="72">
        <v>1</v>
      </c>
      <c r="L48" s="72">
        <v>1</v>
      </c>
      <c r="M48" s="72">
        <v>1</v>
      </c>
      <c r="N48" s="58">
        <f t="shared" ref="N48" si="11">SUM(F48:M48)</f>
        <v>8</v>
      </c>
      <c r="O48" s="73">
        <f>работа!O22</f>
        <v>0</v>
      </c>
      <c r="P48" s="29">
        <f>O48*N48</f>
        <v>0</v>
      </c>
      <c r="Q48" s="97"/>
      <c r="R48" s="59"/>
    </row>
    <row r="49" spans="1:18" s="6" customFormat="1" ht="25.5" customHeight="1" outlineLevel="3" x14ac:dyDescent="0.25">
      <c r="A49" s="19"/>
      <c r="B49" s="74" t="s">
        <v>14</v>
      </c>
      <c r="C49" s="75"/>
      <c r="D49" s="75"/>
      <c r="E49" s="75"/>
      <c r="F49" s="76"/>
      <c r="G49" s="76"/>
      <c r="H49" s="76"/>
      <c r="I49" s="76"/>
      <c r="J49" s="76"/>
      <c r="K49" s="76"/>
      <c r="L49" s="76"/>
      <c r="M49" s="76"/>
      <c r="N49" s="77"/>
      <c r="O49" s="77"/>
      <c r="P49" s="77">
        <f>SUM(P50:P96)</f>
        <v>0</v>
      </c>
      <c r="Q49" s="103"/>
      <c r="R49" s="78"/>
    </row>
    <row r="50" spans="1:18" s="42" customFormat="1" ht="50.25" customHeight="1" outlineLevel="3" x14ac:dyDescent="0.25">
      <c r="A50" s="21"/>
      <c r="B50" s="4" t="s">
        <v>48</v>
      </c>
      <c r="C50" s="9"/>
      <c r="D50" s="83" t="s">
        <v>143</v>
      </c>
      <c r="E50" s="9" t="s">
        <v>5</v>
      </c>
      <c r="F50" s="43">
        <v>1</v>
      </c>
      <c r="G50" s="43">
        <v>1</v>
      </c>
      <c r="H50" s="43">
        <v>1</v>
      </c>
      <c r="I50" s="43">
        <v>1</v>
      </c>
      <c r="J50" s="43">
        <v>1</v>
      </c>
      <c r="K50" s="43">
        <v>1</v>
      </c>
      <c r="L50" s="43">
        <v>1</v>
      </c>
      <c r="M50" s="43">
        <v>1</v>
      </c>
      <c r="N50" s="40">
        <f t="shared" ref="N50:N104" si="12">SUM(F50:M50)</f>
        <v>8</v>
      </c>
      <c r="O50" s="41">
        <f>материал!O41</f>
        <v>0</v>
      </c>
      <c r="P50" s="41">
        <f>O50*N50</f>
        <v>0</v>
      </c>
      <c r="Q50" s="46"/>
      <c r="R50" s="7"/>
    </row>
    <row r="51" spans="1:18" s="42" customFormat="1" ht="31.5" customHeight="1" outlineLevel="3" x14ac:dyDescent="0.25">
      <c r="A51" s="21"/>
      <c r="B51" s="100" t="s">
        <v>49</v>
      </c>
      <c r="C51" s="9"/>
      <c r="D51" s="83" t="s">
        <v>144</v>
      </c>
      <c r="E51" s="9" t="s">
        <v>5</v>
      </c>
      <c r="F51" s="87">
        <v>1</v>
      </c>
      <c r="G51" s="43">
        <v>1</v>
      </c>
      <c r="H51" s="43">
        <v>1</v>
      </c>
      <c r="I51" s="43">
        <v>1</v>
      </c>
      <c r="J51" s="43">
        <v>1</v>
      </c>
      <c r="K51" s="43">
        <v>1</v>
      </c>
      <c r="L51" s="43">
        <v>1</v>
      </c>
      <c r="M51" s="43">
        <v>1</v>
      </c>
      <c r="N51" s="40">
        <f t="shared" si="12"/>
        <v>8</v>
      </c>
      <c r="O51" s="41">
        <f>материал!O42</f>
        <v>0</v>
      </c>
      <c r="P51" s="41">
        <f t="shared" ref="P51:P77" si="13">O51*N51</f>
        <v>0</v>
      </c>
      <c r="Q51" s="105"/>
      <c r="R51" s="7"/>
    </row>
    <row r="52" spans="1:18" s="42" customFormat="1" ht="31.5" customHeight="1" outlineLevel="3" x14ac:dyDescent="0.25">
      <c r="A52" s="21"/>
      <c r="B52" s="100" t="s">
        <v>50</v>
      </c>
      <c r="C52" s="9"/>
      <c r="D52" s="83" t="s">
        <v>145</v>
      </c>
      <c r="E52" s="9" t="s">
        <v>5</v>
      </c>
      <c r="F52" s="30">
        <v>2</v>
      </c>
      <c r="G52" s="43">
        <v>2</v>
      </c>
      <c r="H52" s="43">
        <v>2</v>
      </c>
      <c r="I52" s="43">
        <v>2</v>
      </c>
      <c r="J52" s="43">
        <v>2</v>
      </c>
      <c r="K52" s="43">
        <v>2</v>
      </c>
      <c r="L52" s="43">
        <v>2</v>
      </c>
      <c r="M52" s="43">
        <v>2</v>
      </c>
      <c r="N52" s="40">
        <f t="shared" si="12"/>
        <v>16</v>
      </c>
      <c r="O52" s="41">
        <f>материал!O43</f>
        <v>0</v>
      </c>
      <c r="P52" s="41">
        <f t="shared" si="13"/>
        <v>0</v>
      </c>
      <c r="Q52" s="105"/>
      <c r="R52" s="7"/>
    </row>
    <row r="53" spans="1:18" s="42" customFormat="1" ht="31.5" customHeight="1" outlineLevel="3" x14ac:dyDescent="0.25">
      <c r="A53" s="21"/>
      <c r="B53" s="100" t="s">
        <v>146</v>
      </c>
      <c r="C53" s="9"/>
      <c r="D53" s="83"/>
      <c r="E53" s="9" t="s">
        <v>5</v>
      </c>
      <c r="F53" s="30">
        <v>2</v>
      </c>
      <c r="G53" s="43">
        <v>2</v>
      </c>
      <c r="H53" s="43">
        <v>2</v>
      </c>
      <c r="I53" s="43">
        <v>2</v>
      </c>
      <c r="J53" s="43">
        <v>2</v>
      </c>
      <c r="K53" s="43">
        <v>2</v>
      </c>
      <c r="L53" s="43">
        <v>2</v>
      </c>
      <c r="M53" s="43">
        <v>2</v>
      </c>
      <c r="N53" s="40">
        <f t="shared" si="12"/>
        <v>16</v>
      </c>
      <c r="O53" s="41">
        <f>материал!O44</f>
        <v>0</v>
      </c>
      <c r="P53" s="41">
        <f t="shared" si="13"/>
        <v>0</v>
      </c>
      <c r="Q53" s="105"/>
      <c r="R53" s="7"/>
    </row>
    <row r="54" spans="1:18" s="42" customFormat="1" ht="31.5" customHeight="1" outlineLevel="3" x14ac:dyDescent="0.25">
      <c r="A54" s="21"/>
      <c r="B54" s="100" t="s">
        <v>147</v>
      </c>
      <c r="C54" s="9"/>
      <c r="D54" s="83" t="s">
        <v>148</v>
      </c>
      <c r="E54" s="9" t="s">
        <v>5</v>
      </c>
      <c r="F54" s="30">
        <v>4</v>
      </c>
      <c r="G54" s="43">
        <v>4</v>
      </c>
      <c r="H54" s="43">
        <v>4</v>
      </c>
      <c r="I54" s="43">
        <v>4</v>
      </c>
      <c r="J54" s="43">
        <v>4</v>
      </c>
      <c r="K54" s="43">
        <v>4</v>
      </c>
      <c r="L54" s="43">
        <v>4</v>
      </c>
      <c r="M54" s="43">
        <v>4</v>
      </c>
      <c r="N54" s="40">
        <f t="shared" si="12"/>
        <v>32</v>
      </c>
      <c r="O54" s="41">
        <f>материал!O45</f>
        <v>0</v>
      </c>
      <c r="P54" s="41">
        <f t="shared" si="13"/>
        <v>0</v>
      </c>
      <c r="Q54" s="105"/>
      <c r="R54" s="7"/>
    </row>
    <row r="55" spans="1:18" s="42" customFormat="1" ht="31.5" customHeight="1" outlineLevel="3" x14ac:dyDescent="0.25">
      <c r="A55" s="21"/>
      <c r="B55" s="8" t="s">
        <v>149</v>
      </c>
      <c r="C55" s="9"/>
      <c r="D55" s="83"/>
      <c r="E55" s="9" t="s">
        <v>5</v>
      </c>
      <c r="F55" s="30">
        <v>2</v>
      </c>
      <c r="G55" s="43">
        <v>2</v>
      </c>
      <c r="H55" s="43">
        <v>2</v>
      </c>
      <c r="I55" s="43">
        <v>2</v>
      </c>
      <c r="J55" s="43">
        <v>2</v>
      </c>
      <c r="K55" s="43">
        <v>2</v>
      </c>
      <c r="L55" s="43">
        <v>2</v>
      </c>
      <c r="M55" s="43">
        <v>2</v>
      </c>
      <c r="N55" s="40">
        <f t="shared" si="12"/>
        <v>16</v>
      </c>
      <c r="O55" s="41">
        <f>материал!O46</f>
        <v>0</v>
      </c>
      <c r="P55" s="41">
        <f t="shared" si="13"/>
        <v>0</v>
      </c>
      <c r="Q55" s="105"/>
      <c r="R55" s="7"/>
    </row>
    <row r="56" spans="1:18" s="42" customFormat="1" ht="31.5" customHeight="1" outlineLevel="3" x14ac:dyDescent="0.25">
      <c r="A56" s="21"/>
      <c r="B56" s="8" t="s">
        <v>150</v>
      </c>
      <c r="C56" s="9"/>
      <c r="D56" s="83"/>
      <c r="E56" s="9" t="s">
        <v>5</v>
      </c>
      <c r="F56" s="30">
        <v>2</v>
      </c>
      <c r="G56" s="43">
        <v>2</v>
      </c>
      <c r="H56" s="43">
        <v>2</v>
      </c>
      <c r="I56" s="43">
        <v>2</v>
      </c>
      <c r="J56" s="43">
        <v>2</v>
      </c>
      <c r="K56" s="43">
        <v>2</v>
      </c>
      <c r="L56" s="43">
        <v>2</v>
      </c>
      <c r="M56" s="43">
        <v>2</v>
      </c>
      <c r="N56" s="40">
        <f t="shared" si="12"/>
        <v>16</v>
      </c>
      <c r="O56" s="41">
        <f>материал!O47</f>
        <v>0</v>
      </c>
      <c r="P56" s="41">
        <f t="shared" si="13"/>
        <v>0</v>
      </c>
      <c r="Q56" s="105"/>
      <c r="R56" s="7"/>
    </row>
    <row r="57" spans="1:18" s="42" customFormat="1" ht="31.5" customHeight="1" outlineLevel="3" x14ac:dyDescent="0.25">
      <c r="A57" s="21"/>
      <c r="B57" s="8" t="s">
        <v>68</v>
      </c>
      <c r="C57" s="9"/>
      <c r="D57" s="83"/>
      <c r="E57" s="9" t="s">
        <v>5</v>
      </c>
      <c r="F57" s="87">
        <v>1</v>
      </c>
      <c r="G57" s="43">
        <v>1</v>
      </c>
      <c r="H57" s="43">
        <v>1</v>
      </c>
      <c r="I57" s="43">
        <v>0</v>
      </c>
      <c r="J57" s="43">
        <v>1</v>
      </c>
      <c r="K57" s="43">
        <v>1</v>
      </c>
      <c r="L57" s="43">
        <v>1</v>
      </c>
      <c r="M57" s="43">
        <v>1</v>
      </c>
      <c r="N57" s="40">
        <f t="shared" si="12"/>
        <v>7</v>
      </c>
      <c r="O57" s="41">
        <f>материал!O48</f>
        <v>0</v>
      </c>
      <c r="P57" s="41">
        <f t="shared" si="13"/>
        <v>0</v>
      </c>
      <c r="Q57" s="105"/>
      <c r="R57" s="7"/>
    </row>
    <row r="58" spans="1:18" s="42" customFormat="1" ht="31.5" customHeight="1" outlineLevel="3" x14ac:dyDescent="0.25">
      <c r="A58" s="21"/>
      <c r="B58" s="100" t="s">
        <v>151</v>
      </c>
      <c r="C58" s="9"/>
      <c r="D58" s="83"/>
      <c r="E58" s="9" t="s">
        <v>5</v>
      </c>
      <c r="F58" s="87">
        <v>0</v>
      </c>
      <c r="G58" s="43">
        <v>0</v>
      </c>
      <c r="H58" s="43">
        <v>0</v>
      </c>
      <c r="I58" s="43">
        <v>1</v>
      </c>
      <c r="J58" s="43">
        <v>0</v>
      </c>
      <c r="K58" s="43">
        <v>0</v>
      </c>
      <c r="L58" s="43">
        <v>0</v>
      </c>
      <c r="M58" s="43">
        <v>0</v>
      </c>
      <c r="N58" s="40">
        <f t="shared" si="12"/>
        <v>1</v>
      </c>
      <c r="O58" s="41">
        <f>материал!O49</f>
        <v>0</v>
      </c>
      <c r="P58" s="41">
        <f t="shared" si="13"/>
        <v>0</v>
      </c>
      <c r="Q58" s="105"/>
      <c r="R58" s="7"/>
    </row>
    <row r="59" spans="1:18" s="42" customFormat="1" ht="31.5" customHeight="1" outlineLevel="3" x14ac:dyDescent="0.25">
      <c r="A59" s="21"/>
      <c r="B59" s="100" t="s">
        <v>69</v>
      </c>
      <c r="C59" s="9"/>
      <c r="D59" s="83"/>
      <c r="E59" s="9" t="s">
        <v>5</v>
      </c>
      <c r="F59" s="87">
        <v>0</v>
      </c>
      <c r="G59" s="43">
        <v>0</v>
      </c>
      <c r="H59" s="43">
        <v>0</v>
      </c>
      <c r="I59" s="43">
        <v>1</v>
      </c>
      <c r="J59" s="43">
        <v>0</v>
      </c>
      <c r="K59" s="43">
        <v>0</v>
      </c>
      <c r="L59" s="43">
        <v>0</v>
      </c>
      <c r="M59" s="43">
        <v>0</v>
      </c>
      <c r="N59" s="40">
        <f t="shared" si="12"/>
        <v>1</v>
      </c>
      <c r="O59" s="41">
        <f>материал!O50</f>
        <v>0</v>
      </c>
      <c r="P59" s="41">
        <f t="shared" si="13"/>
        <v>0</v>
      </c>
      <c r="Q59" s="105"/>
      <c r="R59" s="7"/>
    </row>
    <row r="60" spans="1:18" s="42" customFormat="1" ht="31.5" customHeight="1" outlineLevel="3" x14ac:dyDescent="0.25">
      <c r="A60" s="21"/>
      <c r="B60" s="100" t="s">
        <v>152</v>
      </c>
      <c r="C60" s="9"/>
      <c r="D60" s="83"/>
      <c r="E60" s="9" t="s">
        <v>5</v>
      </c>
      <c r="F60" s="87">
        <v>1</v>
      </c>
      <c r="G60" s="43">
        <v>1</v>
      </c>
      <c r="H60" s="43">
        <v>1</v>
      </c>
      <c r="I60" s="43">
        <v>1</v>
      </c>
      <c r="J60" s="43">
        <v>1</v>
      </c>
      <c r="K60" s="43">
        <v>1</v>
      </c>
      <c r="L60" s="43">
        <v>1</v>
      </c>
      <c r="M60" s="43">
        <v>1</v>
      </c>
      <c r="N60" s="40">
        <f t="shared" si="12"/>
        <v>8</v>
      </c>
      <c r="O60" s="41">
        <f>материал!O51</f>
        <v>0</v>
      </c>
      <c r="P60" s="41">
        <f t="shared" si="13"/>
        <v>0</v>
      </c>
      <c r="Q60" s="105"/>
      <c r="R60" s="7"/>
    </row>
    <row r="61" spans="1:18" s="42" customFormat="1" ht="31.5" customHeight="1" outlineLevel="3" x14ac:dyDescent="0.25">
      <c r="A61" s="21"/>
      <c r="B61" s="100" t="s">
        <v>70</v>
      </c>
      <c r="C61" s="9"/>
      <c r="D61" s="83"/>
      <c r="E61" s="9" t="s">
        <v>5</v>
      </c>
      <c r="F61" s="87">
        <v>0</v>
      </c>
      <c r="G61" s="43">
        <v>0</v>
      </c>
      <c r="H61" s="43">
        <v>0</v>
      </c>
      <c r="I61" s="43">
        <v>2</v>
      </c>
      <c r="J61" s="43">
        <v>0</v>
      </c>
      <c r="K61" s="43">
        <v>0</v>
      </c>
      <c r="L61" s="43">
        <v>0</v>
      </c>
      <c r="M61" s="43">
        <v>0</v>
      </c>
      <c r="N61" s="40">
        <f t="shared" si="12"/>
        <v>2</v>
      </c>
      <c r="O61" s="41">
        <f>материал!O52</f>
        <v>0</v>
      </c>
      <c r="P61" s="41">
        <f t="shared" si="13"/>
        <v>0</v>
      </c>
      <c r="Q61" s="105"/>
      <c r="R61" s="7"/>
    </row>
    <row r="62" spans="1:18" s="42" customFormat="1" ht="31.5" customHeight="1" outlineLevel="3" x14ac:dyDescent="0.25">
      <c r="A62" s="21"/>
      <c r="B62" s="100" t="s">
        <v>71</v>
      </c>
      <c r="C62" s="9"/>
      <c r="D62" s="83"/>
      <c r="E62" s="9" t="s">
        <v>5</v>
      </c>
      <c r="F62" s="87">
        <v>0</v>
      </c>
      <c r="G62" s="43">
        <v>0</v>
      </c>
      <c r="H62" s="43">
        <v>0</v>
      </c>
      <c r="I62" s="43">
        <v>1</v>
      </c>
      <c r="J62" s="43">
        <v>0</v>
      </c>
      <c r="K62" s="43">
        <v>0</v>
      </c>
      <c r="L62" s="43">
        <v>0</v>
      </c>
      <c r="M62" s="43">
        <v>0</v>
      </c>
      <c r="N62" s="40">
        <f t="shared" si="12"/>
        <v>1</v>
      </c>
      <c r="O62" s="41">
        <f>материал!O53</f>
        <v>0</v>
      </c>
      <c r="P62" s="41">
        <f t="shared" si="13"/>
        <v>0</v>
      </c>
      <c r="Q62" s="105"/>
      <c r="R62" s="7"/>
    </row>
    <row r="63" spans="1:18" s="42" customFormat="1" ht="31.5" customHeight="1" outlineLevel="3" x14ac:dyDescent="0.25">
      <c r="A63" s="21"/>
      <c r="B63" s="100" t="s">
        <v>72</v>
      </c>
      <c r="C63" s="9"/>
      <c r="D63" s="83"/>
      <c r="E63" s="9" t="s">
        <v>5</v>
      </c>
      <c r="F63" s="116">
        <v>1</v>
      </c>
      <c r="G63" s="43">
        <v>1</v>
      </c>
      <c r="H63" s="43">
        <v>1</v>
      </c>
      <c r="I63" s="43">
        <v>1</v>
      </c>
      <c r="J63" s="43">
        <v>1</v>
      </c>
      <c r="K63" s="43">
        <v>1</v>
      </c>
      <c r="L63" s="43">
        <v>1</v>
      </c>
      <c r="M63" s="43">
        <v>1</v>
      </c>
      <c r="N63" s="40">
        <f t="shared" si="12"/>
        <v>8</v>
      </c>
      <c r="O63" s="41">
        <f>материал!O54</f>
        <v>0</v>
      </c>
      <c r="P63" s="41">
        <f t="shared" si="13"/>
        <v>0</v>
      </c>
      <c r="Q63" s="105"/>
      <c r="R63" s="7"/>
    </row>
    <row r="64" spans="1:18" s="42" customFormat="1" ht="31.5" customHeight="1" outlineLevel="3" x14ac:dyDescent="0.25">
      <c r="A64" s="21"/>
      <c r="B64" s="100" t="s">
        <v>73</v>
      </c>
      <c r="C64" s="9"/>
      <c r="D64" s="83"/>
      <c r="E64" s="9" t="s">
        <v>5</v>
      </c>
      <c r="F64" s="87">
        <v>1</v>
      </c>
      <c r="G64" s="43">
        <v>1</v>
      </c>
      <c r="H64" s="43">
        <v>1</v>
      </c>
      <c r="I64" s="43">
        <v>1</v>
      </c>
      <c r="J64" s="43">
        <v>1</v>
      </c>
      <c r="K64" s="43">
        <v>1</v>
      </c>
      <c r="L64" s="43">
        <v>1</v>
      </c>
      <c r="M64" s="43">
        <v>1</v>
      </c>
      <c r="N64" s="40">
        <f t="shared" si="12"/>
        <v>8</v>
      </c>
      <c r="O64" s="41">
        <f>материал!O55</f>
        <v>0</v>
      </c>
      <c r="P64" s="41">
        <f t="shared" si="13"/>
        <v>0</v>
      </c>
      <c r="Q64" s="105"/>
      <c r="R64" s="7"/>
    </row>
    <row r="65" spans="1:18" s="42" customFormat="1" ht="31.5" customHeight="1" outlineLevel="3" x14ac:dyDescent="0.25">
      <c r="A65" s="21"/>
      <c r="B65" s="100" t="s">
        <v>74</v>
      </c>
      <c r="C65" s="9"/>
      <c r="D65" s="83"/>
      <c r="E65" s="9" t="s">
        <v>5</v>
      </c>
      <c r="F65" s="87">
        <v>24</v>
      </c>
      <c r="G65" s="43">
        <v>24</v>
      </c>
      <c r="H65" s="43">
        <v>24</v>
      </c>
      <c r="I65" s="43">
        <v>24</v>
      </c>
      <c r="J65" s="43">
        <v>24</v>
      </c>
      <c r="K65" s="43">
        <v>24</v>
      </c>
      <c r="L65" s="43">
        <v>24</v>
      </c>
      <c r="M65" s="43">
        <v>24</v>
      </c>
      <c r="N65" s="40">
        <f t="shared" si="12"/>
        <v>192</v>
      </c>
      <c r="O65" s="41">
        <f>материал!O56</f>
        <v>0</v>
      </c>
      <c r="P65" s="41">
        <f t="shared" si="13"/>
        <v>0</v>
      </c>
      <c r="Q65" s="105"/>
      <c r="R65" s="7"/>
    </row>
    <row r="66" spans="1:18" s="42" customFormat="1" ht="31.5" customHeight="1" outlineLevel="3" x14ac:dyDescent="0.25">
      <c r="A66" s="21"/>
      <c r="B66" s="100" t="s">
        <v>75</v>
      </c>
      <c r="C66" s="9"/>
      <c r="D66" s="83"/>
      <c r="E66" s="9" t="s">
        <v>5</v>
      </c>
      <c r="F66" s="87">
        <v>1</v>
      </c>
      <c r="G66" s="43">
        <v>1</v>
      </c>
      <c r="H66" s="43">
        <v>1</v>
      </c>
      <c r="I66" s="43">
        <v>1</v>
      </c>
      <c r="J66" s="43">
        <v>1</v>
      </c>
      <c r="K66" s="43">
        <v>1</v>
      </c>
      <c r="L66" s="43">
        <v>1</v>
      </c>
      <c r="M66" s="43">
        <v>1</v>
      </c>
      <c r="N66" s="40">
        <f t="shared" si="12"/>
        <v>8</v>
      </c>
      <c r="O66" s="41">
        <f>материал!O57</f>
        <v>0</v>
      </c>
      <c r="P66" s="41">
        <f t="shared" si="13"/>
        <v>0</v>
      </c>
      <c r="Q66" s="105"/>
      <c r="R66" s="7"/>
    </row>
    <row r="67" spans="1:18" s="42" customFormat="1" ht="31.5" customHeight="1" outlineLevel="3" x14ac:dyDescent="0.25">
      <c r="A67" s="21"/>
      <c r="B67" s="100" t="s">
        <v>76</v>
      </c>
      <c r="C67" s="9"/>
      <c r="D67" s="83"/>
      <c r="E67" s="9" t="s">
        <v>5</v>
      </c>
      <c r="F67" s="87">
        <v>3</v>
      </c>
      <c r="G67" s="43">
        <v>3</v>
      </c>
      <c r="H67" s="43">
        <v>3</v>
      </c>
      <c r="I67" s="43">
        <v>4</v>
      </c>
      <c r="J67" s="43">
        <v>3</v>
      </c>
      <c r="K67" s="43">
        <v>3</v>
      </c>
      <c r="L67" s="43">
        <v>3</v>
      </c>
      <c r="M67" s="43">
        <v>3</v>
      </c>
      <c r="N67" s="40">
        <f t="shared" si="12"/>
        <v>25</v>
      </c>
      <c r="O67" s="41">
        <f>материал!O58</f>
        <v>0</v>
      </c>
      <c r="P67" s="41">
        <f t="shared" si="13"/>
        <v>0</v>
      </c>
      <c r="Q67" s="105"/>
      <c r="R67" s="7"/>
    </row>
    <row r="68" spans="1:18" s="42" customFormat="1" ht="31.5" customHeight="1" outlineLevel="3" x14ac:dyDescent="0.25">
      <c r="A68" s="21"/>
      <c r="B68" s="100" t="s">
        <v>77</v>
      </c>
      <c r="C68" s="9"/>
      <c r="D68" s="83"/>
      <c r="E68" s="9" t="s">
        <v>5</v>
      </c>
      <c r="F68" s="87">
        <v>1</v>
      </c>
      <c r="G68" s="43">
        <v>1</v>
      </c>
      <c r="H68" s="43">
        <v>1</v>
      </c>
      <c r="I68" s="43">
        <v>1</v>
      </c>
      <c r="J68" s="43">
        <v>1</v>
      </c>
      <c r="K68" s="43">
        <v>1</v>
      </c>
      <c r="L68" s="43">
        <v>1</v>
      </c>
      <c r="M68" s="43">
        <v>1</v>
      </c>
      <c r="N68" s="40">
        <f t="shared" si="12"/>
        <v>8</v>
      </c>
      <c r="O68" s="41">
        <f>материал!O59</f>
        <v>0</v>
      </c>
      <c r="P68" s="41">
        <f t="shared" si="13"/>
        <v>0</v>
      </c>
      <c r="Q68" s="105"/>
      <c r="R68" s="7"/>
    </row>
    <row r="69" spans="1:18" s="42" customFormat="1" ht="31.5" customHeight="1" outlineLevel="3" x14ac:dyDescent="0.25">
      <c r="A69" s="21"/>
      <c r="B69" s="100" t="s">
        <v>78</v>
      </c>
      <c r="C69" s="9"/>
      <c r="D69" s="83"/>
      <c r="E69" s="9" t="s">
        <v>5</v>
      </c>
      <c r="F69" s="87">
        <v>2</v>
      </c>
      <c r="G69" s="43">
        <v>2</v>
      </c>
      <c r="H69" s="43">
        <v>2</v>
      </c>
      <c r="I69" s="43">
        <v>2</v>
      </c>
      <c r="J69" s="43">
        <v>2</v>
      </c>
      <c r="K69" s="43">
        <v>2</v>
      </c>
      <c r="L69" s="43">
        <v>2</v>
      </c>
      <c r="M69" s="43">
        <v>2</v>
      </c>
      <c r="N69" s="40">
        <f t="shared" si="12"/>
        <v>16</v>
      </c>
      <c r="O69" s="41">
        <f>материал!O60</f>
        <v>0</v>
      </c>
      <c r="P69" s="41">
        <f t="shared" si="13"/>
        <v>0</v>
      </c>
      <c r="Q69" s="105"/>
      <c r="R69" s="7"/>
    </row>
    <row r="70" spans="1:18" s="42" customFormat="1" ht="31.5" customHeight="1" outlineLevel="3" x14ac:dyDescent="0.25">
      <c r="A70" s="21"/>
      <c r="B70" s="100" t="s">
        <v>79</v>
      </c>
      <c r="C70" s="9"/>
      <c r="D70" s="83"/>
      <c r="E70" s="9" t="s">
        <v>5</v>
      </c>
      <c r="F70" s="87">
        <v>2</v>
      </c>
      <c r="G70" s="43">
        <v>2</v>
      </c>
      <c r="H70" s="43">
        <v>2</v>
      </c>
      <c r="I70" s="43">
        <v>2</v>
      </c>
      <c r="J70" s="43">
        <v>2</v>
      </c>
      <c r="K70" s="43">
        <v>2</v>
      </c>
      <c r="L70" s="43">
        <v>2</v>
      </c>
      <c r="M70" s="43">
        <v>2</v>
      </c>
      <c r="N70" s="40">
        <f t="shared" si="12"/>
        <v>16</v>
      </c>
      <c r="O70" s="41">
        <f>материал!O61</f>
        <v>0</v>
      </c>
      <c r="P70" s="41">
        <f t="shared" si="13"/>
        <v>0</v>
      </c>
      <c r="Q70" s="105"/>
      <c r="R70" s="81"/>
    </row>
    <row r="71" spans="1:18" s="42" customFormat="1" ht="31.5" customHeight="1" outlineLevel="3" x14ac:dyDescent="0.25">
      <c r="A71" s="21"/>
      <c r="B71" s="100" t="s">
        <v>153</v>
      </c>
      <c r="C71" s="9"/>
      <c r="D71" s="83"/>
      <c r="E71" s="9" t="s">
        <v>5</v>
      </c>
      <c r="F71" s="87">
        <v>2</v>
      </c>
      <c r="G71" s="43">
        <v>2</v>
      </c>
      <c r="H71" s="43">
        <v>2</v>
      </c>
      <c r="I71" s="43">
        <v>2</v>
      </c>
      <c r="J71" s="43">
        <v>2</v>
      </c>
      <c r="K71" s="43">
        <v>2</v>
      </c>
      <c r="L71" s="43">
        <v>2</v>
      </c>
      <c r="M71" s="43">
        <v>2</v>
      </c>
      <c r="N71" s="40">
        <f t="shared" si="12"/>
        <v>16</v>
      </c>
      <c r="O71" s="41">
        <f>материал!O62</f>
        <v>0</v>
      </c>
      <c r="P71" s="41">
        <f t="shared" si="13"/>
        <v>0</v>
      </c>
      <c r="Q71" s="105"/>
      <c r="R71" s="81"/>
    </row>
    <row r="72" spans="1:18" s="42" customFormat="1" ht="31.5" customHeight="1" outlineLevel="3" x14ac:dyDescent="0.25">
      <c r="A72" s="21"/>
      <c r="B72" s="100" t="s">
        <v>80</v>
      </c>
      <c r="C72" s="9"/>
      <c r="D72" s="83"/>
      <c r="E72" s="9" t="s">
        <v>5</v>
      </c>
      <c r="F72" s="87">
        <v>4</v>
      </c>
      <c r="G72" s="43">
        <v>4</v>
      </c>
      <c r="H72" s="43">
        <v>4</v>
      </c>
      <c r="I72" s="43">
        <v>4</v>
      </c>
      <c r="J72" s="43">
        <v>4</v>
      </c>
      <c r="K72" s="43">
        <v>4</v>
      </c>
      <c r="L72" s="43">
        <v>4</v>
      </c>
      <c r="M72" s="43">
        <v>4</v>
      </c>
      <c r="N72" s="40">
        <f t="shared" si="12"/>
        <v>32</v>
      </c>
      <c r="O72" s="41">
        <f>материал!O63</f>
        <v>0</v>
      </c>
      <c r="P72" s="41">
        <f t="shared" si="13"/>
        <v>0</v>
      </c>
      <c r="Q72" s="105"/>
      <c r="R72" s="81"/>
    </row>
    <row r="73" spans="1:18" s="42" customFormat="1" ht="31.5" customHeight="1" outlineLevel="3" x14ac:dyDescent="0.25">
      <c r="A73" s="21"/>
      <c r="B73" s="100" t="s">
        <v>81</v>
      </c>
      <c r="C73" s="9"/>
      <c r="D73" s="83"/>
      <c r="E73" s="9" t="s">
        <v>5</v>
      </c>
      <c r="F73" s="87">
        <v>1</v>
      </c>
      <c r="G73" s="43">
        <v>1</v>
      </c>
      <c r="H73" s="43">
        <v>1</v>
      </c>
      <c r="I73" s="43">
        <v>1</v>
      </c>
      <c r="J73" s="43">
        <v>1</v>
      </c>
      <c r="K73" s="43">
        <v>1</v>
      </c>
      <c r="L73" s="43">
        <v>1</v>
      </c>
      <c r="M73" s="43">
        <v>1</v>
      </c>
      <c r="N73" s="40">
        <f t="shared" si="12"/>
        <v>8</v>
      </c>
      <c r="O73" s="41">
        <f>материал!O64</f>
        <v>0</v>
      </c>
      <c r="P73" s="41">
        <f t="shared" si="13"/>
        <v>0</v>
      </c>
      <c r="Q73" s="105"/>
      <c r="R73" s="81"/>
    </row>
    <row r="74" spans="1:18" s="42" customFormat="1" ht="31.5" customHeight="1" outlineLevel="3" x14ac:dyDescent="0.25">
      <c r="A74" s="21"/>
      <c r="B74" s="100" t="s">
        <v>154</v>
      </c>
      <c r="C74" s="9"/>
      <c r="D74" s="83"/>
      <c r="E74" s="9" t="s">
        <v>5</v>
      </c>
      <c r="F74" s="87">
        <v>1</v>
      </c>
      <c r="G74" s="43">
        <v>1</v>
      </c>
      <c r="H74" s="43">
        <v>1</v>
      </c>
      <c r="I74" s="43">
        <v>1</v>
      </c>
      <c r="J74" s="43">
        <v>1</v>
      </c>
      <c r="K74" s="43">
        <v>1</v>
      </c>
      <c r="L74" s="43">
        <v>1</v>
      </c>
      <c r="M74" s="43">
        <v>1</v>
      </c>
      <c r="N74" s="40">
        <f t="shared" si="12"/>
        <v>8</v>
      </c>
      <c r="O74" s="41">
        <f>материал!O65</f>
        <v>0</v>
      </c>
      <c r="P74" s="41">
        <f t="shared" si="13"/>
        <v>0</v>
      </c>
      <c r="Q74" s="105"/>
      <c r="R74" s="81"/>
    </row>
    <row r="75" spans="1:18" s="42" customFormat="1" ht="31.5" customHeight="1" outlineLevel="3" x14ac:dyDescent="0.25">
      <c r="A75" s="21"/>
      <c r="B75" s="100" t="s">
        <v>82</v>
      </c>
      <c r="C75" s="9"/>
      <c r="D75" s="83"/>
      <c r="E75" s="9" t="s">
        <v>5</v>
      </c>
      <c r="F75" s="87">
        <v>3</v>
      </c>
      <c r="G75" s="43">
        <v>3</v>
      </c>
      <c r="H75" s="43">
        <v>3</v>
      </c>
      <c r="I75" s="43">
        <v>3</v>
      </c>
      <c r="J75" s="43">
        <v>3</v>
      </c>
      <c r="K75" s="43">
        <v>3</v>
      </c>
      <c r="L75" s="43">
        <v>3</v>
      </c>
      <c r="M75" s="43">
        <v>3</v>
      </c>
      <c r="N75" s="40">
        <f t="shared" si="12"/>
        <v>24</v>
      </c>
      <c r="O75" s="41">
        <f>материал!O66</f>
        <v>0</v>
      </c>
      <c r="P75" s="41">
        <f t="shared" si="13"/>
        <v>0</v>
      </c>
      <c r="Q75" s="105"/>
      <c r="R75" s="7"/>
    </row>
    <row r="76" spans="1:18" s="42" customFormat="1" ht="31.5" customHeight="1" outlineLevel="3" x14ac:dyDescent="0.25">
      <c r="A76" s="21"/>
      <c r="B76" s="100" t="s">
        <v>155</v>
      </c>
      <c r="C76" s="9"/>
      <c r="D76" s="83"/>
      <c r="E76" s="9" t="s">
        <v>5</v>
      </c>
      <c r="F76" s="87">
        <v>30</v>
      </c>
      <c r="G76" s="43">
        <v>30</v>
      </c>
      <c r="H76" s="43">
        <v>34</v>
      </c>
      <c r="I76" s="43">
        <v>30</v>
      </c>
      <c r="J76" s="43">
        <v>29</v>
      </c>
      <c r="K76" s="43">
        <v>34</v>
      </c>
      <c r="L76" s="43">
        <v>30</v>
      </c>
      <c r="M76" s="43">
        <v>30</v>
      </c>
      <c r="N76" s="40">
        <f t="shared" si="12"/>
        <v>247</v>
      </c>
      <c r="O76" s="41">
        <f>материал!O67</f>
        <v>0</v>
      </c>
      <c r="P76" s="41">
        <f t="shared" si="13"/>
        <v>0</v>
      </c>
      <c r="Q76" s="105"/>
      <c r="R76" s="7"/>
    </row>
    <row r="77" spans="1:18" s="42" customFormat="1" ht="31.5" customHeight="1" outlineLevel="3" x14ac:dyDescent="0.25">
      <c r="A77" s="21"/>
      <c r="B77" s="100" t="s">
        <v>84</v>
      </c>
      <c r="C77" s="9"/>
      <c r="D77" s="83"/>
      <c r="E77" s="9" t="s">
        <v>5</v>
      </c>
      <c r="F77" s="87">
        <v>1</v>
      </c>
      <c r="G77" s="43">
        <v>1</v>
      </c>
      <c r="H77" s="43">
        <v>1</v>
      </c>
      <c r="I77" s="43">
        <v>1</v>
      </c>
      <c r="J77" s="43">
        <v>1</v>
      </c>
      <c r="K77" s="43">
        <v>1</v>
      </c>
      <c r="L77" s="43">
        <v>1</v>
      </c>
      <c r="M77" s="43">
        <v>1</v>
      </c>
      <c r="N77" s="40">
        <f t="shared" si="12"/>
        <v>8</v>
      </c>
      <c r="O77" s="41">
        <f>материал!O68</f>
        <v>0</v>
      </c>
      <c r="P77" s="41">
        <f t="shared" si="13"/>
        <v>0</v>
      </c>
      <c r="Q77" s="105"/>
      <c r="R77" s="7"/>
    </row>
    <row r="78" spans="1:18" s="42" customFormat="1" ht="31.5" customHeight="1" outlineLevel="3" x14ac:dyDescent="0.25">
      <c r="A78" s="21"/>
      <c r="B78" s="101" t="s">
        <v>86</v>
      </c>
      <c r="C78" s="9"/>
      <c r="D78" s="83"/>
      <c r="E78" s="9" t="s">
        <v>5</v>
      </c>
      <c r="F78" s="87">
        <v>4</v>
      </c>
      <c r="G78" s="43">
        <v>4</v>
      </c>
      <c r="H78" s="43">
        <v>4</v>
      </c>
      <c r="I78" s="43">
        <v>4</v>
      </c>
      <c r="J78" s="43">
        <v>4</v>
      </c>
      <c r="K78" s="43">
        <v>4</v>
      </c>
      <c r="L78" s="43">
        <v>4</v>
      </c>
      <c r="M78" s="43">
        <v>4</v>
      </c>
      <c r="N78" s="40">
        <f t="shared" si="12"/>
        <v>32</v>
      </c>
      <c r="O78" s="41">
        <f>материал!O69</f>
        <v>0</v>
      </c>
      <c r="P78" s="41">
        <f t="shared" ref="P78:P82" si="14">O78*N78</f>
        <v>0</v>
      </c>
      <c r="Q78" s="105"/>
      <c r="R78" s="7"/>
    </row>
    <row r="79" spans="1:18" s="42" customFormat="1" ht="31.5" customHeight="1" outlineLevel="3" x14ac:dyDescent="0.25">
      <c r="A79" s="21"/>
      <c r="B79" s="101" t="s">
        <v>88</v>
      </c>
      <c r="C79" s="9"/>
      <c r="D79" s="83"/>
      <c r="E79" s="9" t="s">
        <v>5</v>
      </c>
      <c r="F79" s="87">
        <v>1</v>
      </c>
      <c r="G79" s="43">
        <v>1</v>
      </c>
      <c r="H79" s="43">
        <v>1</v>
      </c>
      <c r="I79" s="43">
        <v>0</v>
      </c>
      <c r="J79" s="43">
        <v>1</v>
      </c>
      <c r="K79" s="43">
        <v>1</v>
      </c>
      <c r="L79" s="43">
        <v>1</v>
      </c>
      <c r="M79" s="43">
        <v>1</v>
      </c>
      <c r="N79" s="40">
        <f t="shared" si="12"/>
        <v>7</v>
      </c>
      <c r="O79" s="41">
        <f>материал!O70</f>
        <v>0</v>
      </c>
      <c r="P79" s="41">
        <f t="shared" si="14"/>
        <v>0</v>
      </c>
      <c r="Q79" s="105"/>
      <c r="R79" s="7"/>
    </row>
    <row r="80" spans="1:18" s="42" customFormat="1" ht="31.5" customHeight="1" outlineLevel="3" x14ac:dyDescent="0.25">
      <c r="A80" s="21"/>
      <c r="B80" s="101" t="s">
        <v>156</v>
      </c>
      <c r="C80" s="9"/>
      <c r="D80" s="83"/>
      <c r="E80" s="9" t="s">
        <v>5</v>
      </c>
      <c r="F80" s="87"/>
      <c r="G80" s="43"/>
      <c r="H80" s="43"/>
      <c r="I80" s="43">
        <v>1</v>
      </c>
      <c r="J80" s="43"/>
      <c r="K80" s="43"/>
      <c r="L80" s="43"/>
      <c r="M80" s="43"/>
      <c r="N80" s="40">
        <f t="shared" si="12"/>
        <v>1</v>
      </c>
      <c r="O80" s="41">
        <f>материал!O71</f>
        <v>0</v>
      </c>
      <c r="P80" s="41">
        <f t="shared" ref="P80:P81" si="15">O80*N80</f>
        <v>0</v>
      </c>
      <c r="Q80" s="105"/>
      <c r="R80" s="7"/>
    </row>
    <row r="81" spans="1:18" s="42" customFormat="1" ht="31.5" customHeight="1" outlineLevel="3" x14ac:dyDescent="0.25">
      <c r="A81" s="21"/>
      <c r="B81" s="101" t="s">
        <v>89</v>
      </c>
      <c r="C81" s="9"/>
      <c r="D81" s="83"/>
      <c r="E81" s="9" t="s">
        <v>5</v>
      </c>
      <c r="F81" s="87">
        <v>2</v>
      </c>
      <c r="G81" s="43">
        <v>2</v>
      </c>
      <c r="H81" s="43">
        <v>2</v>
      </c>
      <c r="I81" s="43">
        <v>2</v>
      </c>
      <c r="J81" s="43">
        <v>2</v>
      </c>
      <c r="K81" s="43">
        <v>2</v>
      </c>
      <c r="L81" s="43">
        <v>2</v>
      </c>
      <c r="M81" s="43">
        <v>2</v>
      </c>
      <c r="N81" s="40">
        <f t="shared" si="12"/>
        <v>16</v>
      </c>
      <c r="O81" s="41">
        <f>материал!O72</f>
        <v>0</v>
      </c>
      <c r="P81" s="41">
        <f t="shared" si="15"/>
        <v>0</v>
      </c>
      <c r="Q81" s="105"/>
      <c r="R81" s="7"/>
    </row>
    <row r="82" spans="1:18" s="42" customFormat="1" ht="31.5" customHeight="1" outlineLevel="3" x14ac:dyDescent="0.25">
      <c r="A82" s="21"/>
      <c r="B82" s="101" t="s">
        <v>90</v>
      </c>
      <c r="C82" s="9"/>
      <c r="D82" s="83"/>
      <c r="E82" s="9" t="s">
        <v>5</v>
      </c>
      <c r="F82" s="87">
        <v>1</v>
      </c>
      <c r="G82" s="43">
        <v>1</v>
      </c>
      <c r="H82" s="43">
        <v>1</v>
      </c>
      <c r="I82" s="43">
        <v>0</v>
      </c>
      <c r="J82" s="43">
        <v>1</v>
      </c>
      <c r="K82" s="43">
        <v>1</v>
      </c>
      <c r="L82" s="43">
        <v>1</v>
      </c>
      <c r="M82" s="43">
        <v>1</v>
      </c>
      <c r="N82" s="40">
        <f t="shared" si="12"/>
        <v>7</v>
      </c>
      <c r="O82" s="41">
        <f>материал!O73</f>
        <v>0</v>
      </c>
      <c r="P82" s="41">
        <f t="shared" si="14"/>
        <v>0</v>
      </c>
      <c r="Q82" s="105"/>
      <c r="R82" s="7"/>
    </row>
    <row r="83" spans="1:18" s="6" customFormat="1" ht="39" customHeight="1" outlineLevel="3" x14ac:dyDescent="0.25">
      <c r="A83" s="21"/>
      <c r="B83" s="4" t="s">
        <v>91</v>
      </c>
      <c r="C83" s="5"/>
      <c r="D83" s="83"/>
      <c r="E83" s="5" t="s">
        <v>5</v>
      </c>
      <c r="F83" s="30">
        <v>1</v>
      </c>
      <c r="G83" s="30">
        <v>1</v>
      </c>
      <c r="H83" s="30">
        <v>1</v>
      </c>
      <c r="I83" s="30">
        <v>0</v>
      </c>
      <c r="J83" s="30">
        <v>1</v>
      </c>
      <c r="K83" s="30">
        <v>1</v>
      </c>
      <c r="L83" s="30">
        <v>1</v>
      </c>
      <c r="M83" s="30">
        <v>1</v>
      </c>
      <c r="N83" s="40">
        <f t="shared" si="12"/>
        <v>7</v>
      </c>
      <c r="O83" s="41">
        <f>материал!O74</f>
        <v>0</v>
      </c>
      <c r="P83" s="32">
        <f t="shared" ref="P83" si="16">O83*N83</f>
        <v>0</v>
      </c>
      <c r="Q83" s="84"/>
      <c r="R83" s="81"/>
    </row>
    <row r="84" spans="1:18" s="6" customFormat="1" ht="87.75" customHeight="1" outlineLevel="3" x14ac:dyDescent="0.25">
      <c r="A84" s="21"/>
      <c r="B84" s="4" t="s">
        <v>92</v>
      </c>
      <c r="C84" s="5"/>
      <c r="D84" s="83"/>
      <c r="E84" s="5" t="s">
        <v>5</v>
      </c>
      <c r="F84" s="30">
        <v>1</v>
      </c>
      <c r="G84" s="30">
        <v>1</v>
      </c>
      <c r="H84" s="30">
        <v>1</v>
      </c>
      <c r="I84" s="30">
        <v>1</v>
      </c>
      <c r="J84" s="30">
        <v>1</v>
      </c>
      <c r="K84" s="30">
        <v>1</v>
      </c>
      <c r="L84" s="30">
        <v>1</v>
      </c>
      <c r="M84" s="30">
        <v>1</v>
      </c>
      <c r="N84" s="40">
        <f t="shared" si="12"/>
        <v>8</v>
      </c>
      <c r="O84" s="41">
        <f>материал!O75</f>
        <v>0</v>
      </c>
      <c r="P84" s="32">
        <f t="shared" ref="P84:P88" si="17">O84*N84</f>
        <v>0</v>
      </c>
      <c r="Q84" s="84"/>
      <c r="R84" s="81"/>
    </row>
    <row r="85" spans="1:18" s="6" customFormat="1" ht="87.75" customHeight="1" outlineLevel="3" x14ac:dyDescent="0.25">
      <c r="A85" s="21"/>
      <c r="B85" s="4" t="s">
        <v>93</v>
      </c>
      <c r="C85" s="5"/>
      <c r="D85" s="83"/>
      <c r="E85" s="5" t="s">
        <v>5</v>
      </c>
      <c r="F85" s="30">
        <v>1</v>
      </c>
      <c r="G85" s="30">
        <v>1</v>
      </c>
      <c r="H85" s="30">
        <v>1</v>
      </c>
      <c r="I85" s="30">
        <v>1</v>
      </c>
      <c r="J85" s="30">
        <v>1</v>
      </c>
      <c r="K85" s="30">
        <v>1</v>
      </c>
      <c r="L85" s="30">
        <v>1</v>
      </c>
      <c r="M85" s="30">
        <v>1</v>
      </c>
      <c r="N85" s="40">
        <f t="shared" si="12"/>
        <v>8</v>
      </c>
      <c r="O85" s="41">
        <f>материал!O76</f>
        <v>0</v>
      </c>
      <c r="P85" s="32">
        <f t="shared" si="17"/>
        <v>0</v>
      </c>
      <c r="Q85" s="84"/>
      <c r="R85" s="81"/>
    </row>
    <row r="86" spans="1:18" s="42" customFormat="1" ht="44.25" customHeight="1" outlineLevel="3" x14ac:dyDescent="0.25">
      <c r="A86" s="21"/>
      <c r="B86" s="8" t="s">
        <v>53</v>
      </c>
      <c r="C86" s="9"/>
      <c r="D86" s="83" t="s">
        <v>160</v>
      </c>
      <c r="E86" s="9" t="s">
        <v>5</v>
      </c>
      <c r="F86" s="43">
        <v>22</v>
      </c>
      <c r="G86" s="43">
        <v>19</v>
      </c>
      <c r="H86" s="43">
        <v>23</v>
      </c>
      <c r="I86" s="43">
        <v>0</v>
      </c>
      <c r="J86" s="43">
        <v>0</v>
      </c>
      <c r="K86" s="43">
        <v>23</v>
      </c>
      <c r="L86" s="43">
        <v>19</v>
      </c>
      <c r="M86" s="43">
        <v>17</v>
      </c>
      <c r="N86" s="40">
        <f t="shared" si="12"/>
        <v>123</v>
      </c>
      <c r="O86" s="41">
        <f>материал!O77</f>
        <v>0</v>
      </c>
      <c r="P86" s="41">
        <f t="shared" si="17"/>
        <v>0</v>
      </c>
      <c r="Q86" s="86"/>
      <c r="R86" s="7"/>
    </row>
    <row r="87" spans="1:18" s="42" customFormat="1" ht="47.25" outlineLevel="3" x14ac:dyDescent="0.25">
      <c r="A87" s="21"/>
      <c r="B87" s="8" t="s">
        <v>54</v>
      </c>
      <c r="C87" s="9"/>
      <c r="D87" s="83" t="s">
        <v>161</v>
      </c>
      <c r="E87" s="9" t="s">
        <v>5</v>
      </c>
      <c r="F87" s="43">
        <v>1</v>
      </c>
      <c r="G87" s="43">
        <v>0</v>
      </c>
      <c r="H87" s="43">
        <v>0</v>
      </c>
      <c r="I87" s="43">
        <v>19</v>
      </c>
      <c r="J87" s="43">
        <v>18</v>
      </c>
      <c r="K87" s="43">
        <v>0</v>
      </c>
      <c r="L87" s="43">
        <v>0</v>
      </c>
      <c r="M87" s="43">
        <v>0</v>
      </c>
      <c r="N87" s="40">
        <f t="shared" si="12"/>
        <v>38</v>
      </c>
      <c r="O87" s="41">
        <f>материал!O78</f>
        <v>0</v>
      </c>
      <c r="P87" s="41">
        <f t="shared" si="17"/>
        <v>0</v>
      </c>
      <c r="Q87" s="86"/>
      <c r="R87" s="7"/>
    </row>
    <row r="88" spans="1:18" s="42" customFormat="1" ht="31.5" outlineLevel="3" x14ac:dyDescent="0.25">
      <c r="A88" s="21"/>
      <c r="B88" s="8" t="s">
        <v>55</v>
      </c>
      <c r="C88" s="9"/>
      <c r="D88" s="83" t="s">
        <v>162</v>
      </c>
      <c r="E88" s="9" t="s">
        <v>5</v>
      </c>
      <c r="F88" s="43">
        <v>179</v>
      </c>
      <c r="G88" s="43">
        <v>142</v>
      </c>
      <c r="H88" s="43">
        <v>138</v>
      </c>
      <c r="I88" s="43">
        <v>72</v>
      </c>
      <c r="J88" s="43">
        <v>72</v>
      </c>
      <c r="K88" s="43">
        <v>138</v>
      </c>
      <c r="L88" s="43">
        <v>132</v>
      </c>
      <c r="M88" s="43">
        <v>134</v>
      </c>
      <c r="N88" s="40">
        <f t="shared" si="12"/>
        <v>1007</v>
      </c>
      <c r="O88" s="41">
        <f>материал!O79</f>
        <v>0</v>
      </c>
      <c r="P88" s="41">
        <f t="shared" si="17"/>
        <v>0</v>
      </c>
      <c r="Q88" s="46"/>
      <c r="R88" s="7"/>
    </row>
    <row r="89" spans="1:18" s="42" customFormat="1" ht="47.25" outlineLevel="3" x14ac:dyDescent="0.25">
      <c r="A89" s="21"/>
      <c r="B89" s="8" t="s">
        <v>163</v>
      </c>
      <c r="C89" s="9"/>
      <c r="D89" s="83"/>
      <c r="E89" s="9" t="s">
        <v>5</v>
      </c>
      <c r="F89" s="43">
        <v>537</v>
      </c>
      <c r="G89" s="43">
        <v>426</v>
      </c>
      <c r="H89" s="43">
        <v>414</v>
      </c>
      <c r="I89" s="43">
        <v>216</v>
      </c>
      <c r="J89" s="43">
        <v>216</v>
      </c>
      <c r="K89" s="43">
        <v>414</v>
      </c>
      <c r="L89" s="43">
        <v>396</v>
      </c>
      <c r="M89" s="43">
        <v>402</v>
      </c>
      <c r="N89" s="40">
        <f t="shared" si="12"/>
        <v>3021</v>
      </c>
      <c r="O89" s="41">
        <f>материал!O80</f>
        <v>0</v>
      </c>
      <c r="P89" s="41">
        <f t="shared" ref="P89" si="18">O89*N89</f>
        <v>0</v>
      </c>
      <c r="Q89" s="46"/>
      <c r="R89" s="7"/>
    </row>
    <row r="90" spans="1:18" s="42" customFormat="1" outlineLevel="3" x14ac:dyDescent="0.25">
      <c r="A90" s="21"/>
      <c r="B90" s="8" t="s">
        <v>94</v>
      </c>
      <c r="C90" s="9"/>
      <c r="D90" s="83"/>
      <c r="E90" s="9" t="s">
        <v>4</v>
      </c>
      <c r="F90" s="43">
        <v>628.9</v>
      </c>
      <c r="G90" s="43">
        <v>499.4</v>
      </c>
      <c r="H90" s="43">
        <v>640.65</v>
      </c>
      <c r="I90" s="43">
        <v>223.8</v>
      </c>
      <c r="J90" s="43">
        <v>227.4</v>
      </c>
      <c r="K90" s="43">
        <v>651</v>
      </c>
      <c r="L90" s="43">
        <v>480.9</v>
      </c>
      <c r="M90" s="43">
        <v>474.75</v>
      </c>
      <c r="N90" s="40">
        <f t="shared" si="12"/>
        <v>3826.8</v>
      </c>
      <c r="O90" s="41">
        <f>материал!O81</f>
        <v>0</v>
      </c>
      <c r="P90" s="41">
        <f t="shared" ref="P90" si="19">O90*N90</f>
        <v>0</v>
      </c>
      <c r="Q90" s="46"/>
      <c r="R90" s="7"/>
    </row>
    <row r="91" spans="1:18" s="6" customFormat="1" ht="31.5" outlineLevel="3" x14ac:dyDescent="0.25">
      <c r="A91" s="21"/>
      <c r="B91" s="4" t="s">
        <v>95</v>
      </c>
      <c r="C91" s="5"/>
      <c r="D91" s="83"/>
      <c r="E91" s="5" t="s">
        <v>5</v>
      </c>
      <c r="F91" s="30">
        <v>0</v>
      </c>
      <c r="G91" s="30">
        <v>0</v>
      </c>
      <c r="H91" s="30">
        <v>0</v>
      </c>
      <c r="I91" s="30">
        <v>1</v>
      </c>
      <c r="J91" s="30">
        <v>0</v>
      </c>
      <c r="K91" s="30">
        <v>0</v>
      </c>
      <c r="L91" s="30">
        <v>0</v>
      </c>
      <c r="M91" s="30">
        <v>0</v>
      </c>
      <c r="N91" s="40">
        <f t="shared" si="12"/>
        <v>1</v>
      </c>
      <c r="O91" s="41">
        <f>материал!O82</f>
        <v>0</v>
      </c>
      <c r="P91" s="32">
        <f t="shared" ref="P91" si="20">O91*N91</f>
        <v>0</v>
      </c>
      <c r="Q91" s="106"/>
      <c r="R91" s="81"/>
    </row>
    <row r="92" spans="1:18" s="6" customFormat="1" ht="31.5" outlineLevel="3" x14ac:dyDescent="0.25">
      <c r="A92" s="21"/>
      <c r="B92" s="4" t="s">
        <v>96</v>
      </c>
      <c r="C92" s="5"/>
      <c r="D92" s="83"/>
      <c r="E92" s="5" t="s">
        <v>5</v>
      </c>
      <c r="F92" s="30">
        <v>0</v>
      </c>
      <c r="G92" s="30">
        <v>0</v>
      </c>
      <c r="H92" s="30">
        <v>0</v>
      </c>
      <c r="I92" s="30">
        <v>1</v>
      </c>
      <c r="J92" s="30">
        <v>0</v>
      </c>
      <c r="K92" s="30">
        <v>0</v>
      </c>
      <c r="L92" s="30">
        <v>0</v>
      </c>
      <c r="M92" s="30">
        <v>0</v>
      </c>
      <c r="N92" s="40">
        <f t="shared" si="12"/>
        <v>1</v>
      </c>
      <c r="O92" s="41">
        <f>материал!O83</f>
        <v>0</v>
      </c>
      <c r="P92" s="32">
        <f>O92*N92</f>
        <v>0</v>
      </c>
      <c r="Q92" s="106"/>
      <c r="R92" s="81"/>
    </row>
    <row r="93" spans="1:18" s="6" customFormat="1" outlineLevel="3" x14ac:dyDescent="0.25">
      <c r="A93" s="21"/>
      <c r="B93" s="4" t="s">
        <v>97</v>
      </c>
      <c r="C93" s="5"/>
      <c r="D93" s="83"/>
      <c r="E93" s="5" t="s">
        <v>5</v>
      </c>
      <c r="F93" s="30">
        <v>0</v>
      </c>
      <c r="G93" s="30">
        <v>0</v>
      </c>
      <c r="H93" s="30">
        <v>0</v>
      </c>
      <c r="I93" s="30">
        <v>1</v>
      </c>
      <c r="J93" s="30">
        <v>0</v>
      </c>
      <c r="K93" s="30">
        <v>0</v>
      </c>
      <c r="L93" s="30">
        <v>0</v>
      </c>
      <c r="M93" s="30">
        <v>0</v>
      </c>
      <c r="N93" s="40">
        <f t="shared" si="12"/>
        <v>1</v>
      </c>
      <c r="O93" s="41">
        <f>материал!O84</f>
        <v>0</v>
      </c>
      <c r="P93" s="32">
        <f>O93*N93</f>
        <v>0</v>
      </c>
      <c r="Q93" s="106"/>
      <c r="R93" s="81"/>
    </row>
    <row r="94" spans="1:18" s="6" customFormat="1" ht="31.5" outlineLevel="3" x14ac:dyDescent="0.25">
      <c r="A94" s="21"/>
      <c r="B94" s="4" t="s">
        <v>98</v>
      </c>
      <c r="C94" s="5"/>
      <c r="D94" s="83"/>
      <c r="E94" s="5" t="s">
        <v>5</v>
      </c>
      <c r="F94" s="30">
        <v>0</v>
      </c>
      <c r="G94" s="30">
        <v>0</v>
      </c>
      <c r="H94" s="30">
        <v>0</v>
      </c>
      <c r="I94" s="30">
        <v>2</v>
      </c>
      <c r="J94" s="30">
        <v>0</v>
      </c>
      <c r="K94" s="30">
        <v>0</v>
      </c>
      <c r="L94" s="30">
        <v>0</v>
      </c>
      <c r="M94" s="30">
        <v>0</v>
      </c>
      <c r="N94" s="40">
        <f t="shared" si="12"/>
        <v>2</v>
      </c>
      <c r="O94" s="41">
        <f>материал!O85</f>
        <v>0</v>
      </c>
      <c r="P94" s="32">
        <f>O94*N94</f>
        <v>0</v>
      </c>
      <c r="Q94" s="106"/>
      <c r="R94" s="81"/>
    </row>
    <row r="95" spans="1:18" s="6" customFormat="1" ht="31.5" outlineLevel="3" x14ac:dyDescent="0.25">
      <c r="A95" s="21"/>
      <c r="B95" s="95" t="s">
        <v>83</v>
      </c>
      <c r="C95" s="5"/>
      <c r="D95" s="83"/>
      <c r="E95" s="5" t="s">
        <v>5</v>
      </c>
      <c r="F95" s="30">
        <v>0</v>
      </c>
      <c r="G95" s="30">
        <v>0</v>
      </c>
      <c r="H95" s="30">
        <v>0</v>
      </c>
      <c r="I95" s="30">
        <v>2</v>
      </c>
      <c r="J95" s="30">
        <v>0</v>
      </c>
      <c r="K95" s="30">
        <v>0</v>
      </c>
      <c r="L95" s="30">
        <v>0</v>
      </c>
      <c r="M95" s="30">
        <v>0</v>
      </c>
      <c r="N95" s="40">
        <f t="shared" si="12"/>
        <v>2</v>
      </c>
      <c r="O95" s="41">
        <f>материал!O86</f>
        <v>0</v>
      </c>
      <c r="P95" s="32">
        <f>O95*N95</f>
        <v>0</v>
      </c>
      <c r="Q95" s="106"/>
      <c r="R95" s="81"/>
    </row>
    <row r="96" spans="1:18" s="42" customFormat="1" ht="29.25" customHeight="1" outlineLevel="3" x14ac:dyDescent="0.25">
      <c r="A96" s="21"/>
      <c r="B96" s="108" t="s">
        <v>126</v>
      </c>
      <c r="C96" s="9"/>
      <c r="D96" s="83"/>
      <c r="E96" s="9"/>
      <c r="F96" s="43"/>
      <c r="G96" s="43"/>
      <c r="H96" s="43"/>
      <c r="I96" s="43"/>
      <c r="J96" s="43"/>
      <c r="K96" s="43"/>
      <c r="L96" s="43"/>
      <c r="M96" s="43"/>
      <c r="N96" s="40"/>
      <c r="O96" s="41"/>
      <c r="P96" s="40">
        <f>SUM(P97:P104)</f>
        <v>0</v>
      </c>
      <c r="Q96" s="106"/>
      <c r="R96" s="7"/>
    </row>
    <row r="97" spans="1:18" s="42" customFormat="1" ht="44.25" customHeight="1" outlineLevel="3" x14ac:dyDescent="0.25">
      <c r="A97" s="21"/>
      <c r="B97" s="94" t="s">
        <v>138</v>
      </c>
      <c r="C97" s="9"/>
      <c r="D97" s="83"/>
      <c r="E97" s="9" t="s">
        <v>5</v>
      </c>
      <c r="F97" s="43">
        <v>1</v>
      </c>
      <c r="G97" s="43">
        <v>1</v>
      </c>
      <c r="H97" s="43">
        <v>1</v>
      </c>
      <c r="I97" s="43">
        <v>1</v>
      </c>
      <c r="J97" s="43">
        <v>1</v>
      </c>
      <c r="K97" s="43">
        <v>1</v>
      </c>
      <c r="L97" s="43">
        <v>1</v>
      </c>
      <c r="M97" s="43">
        <v>1</v>
      </c>
      <c r="N97" s="40">
        <f t="shared" si="12"/>
        <v>8</v>
      </c>
      <c r="O97" s="41">
        <f>материал!O88</f>
        <v>0</v>
      </c>
      <c r="P97" s="41">
        <f t="shared" ref="P97:P104" si="21">O97*N97</f>
        <v>0</v>
      </c>
      <c r="Q97" s="106"/>
      <c r="R97" s="7"/>
    </row>
    <row r="98" spans="1:18" s="42" customFormat="1" ht="44.25" customHeight="1" outlineLevel="3" x14ac:dyDescent="0.25">
      <c r="A98" s="21"/>
      <c r="B98" s="94" t="s">
        <v>139</v>
      </c>
      <c r="C98" s="9"/>
      <c r="D98" s="83"/>
      <c r="E98" s="9" t="s">
        <v>5</v>
      </c>
      <c r="F98" s="43">
        <v>1</v>
      </c>
      <c r="G98" s="43">
        <v>1</v>
      </c>
      <c r="H98" s="43">
        <v>1</v>
      </c>
      <c r="I98" s="43">
        <v>1</v>
      </c>
      <c r="J98" s="43">
        <v>1</v>
      </c>
      <c r="K98" s="43">
        <v>1</v>
      </c>
      <c r="L98" s="43">
        <v>1</v>
      </c>
      <c r="M98" s="43">
        <v>1</v>
      </c>
      <c r="N98" s="40">
        <f t="shared" si="12"/>
        <v>8</v>
      </c>
      <c r="O98" s="41">
        <f>материал!O89</f>
        <v>0</v>
      </c>
      <c r="P98" s="41">
        <f t="shared" si="21"/>
        <v>0</v>
      </c>
      <c r="Q98" s="106"/>
      <c r="R98" s="7"/>
    </row>
    <row r="99" spans="1:18" s="42" customFormat="1" ht="44.25" customHeight="1" outlineLevel="3" x14ac:dyDescent="0.25">
      <c r="A99" s="21"/>
      <c r="B99" s="94" t="s">
        <v>65</v>
      </c>
      <c r="C99" s="9"/>
      <c r="D99" s="83"/>
      <c r="E99" s="9" t="s">
        <v>5</v>
      </c>
      <c r="F99" s="43">
        <v>2.4</v>
      </c>
      <c r="G99" s="43">
        <v>2.4</v>
      </c>
      <c r="H99" s="43">
        <v>2.4</v>
      </c>
      <c r="I99" s="43">
        <v>2.4</v>
      </c>
      <c r="J99" s="43">
        <v>2.4</v>
      </c>
      <c r="K99" s="43">
        <v>2.4</v>
      </c>
      <c r="L99" s="43">
        <v>2.4</v>
      </c>
      <c r="M99" s="43">
        <v>2.4</v>
      </c>
      <c r="N99" s="40">
        <f t="shared" si="12"/>
        <v>19.2</v>
      </c>
      <c r="O99" s="41">
        <f>материал!O90</f>
        <v>0</v>
      </c>
      <c r="P99" s="41">
        <f t="shared" si="21"/>
        <v>0</v>
      </c>
      <c r="Q99" s="106"/>
      <c r="R99" s="7"/>
    </row>
    <row r="100" spans="1:18" s="42" customFormat="1" ht="44.25" customHeight="1" outlineLevel="3" x14ac:dyDescent="0.25">
      <c r="A100" s="21"/>
      <c r="B100" s="94" t="s">
        <v>66</v>
      </c>
      <c r="C100" s="9"/>
      <c r="D100" s="83"/>
      <c r="E100" s="9" t="s">
        <v>5</v>
      </c>
      <c r="F100" s="43">
        <v>16</v>
      </c>
      <c r="G100" s="43">
        <v>16</v>
      </c>
      <c r="H100" s="43">
        <v>16</v>
      </c>
      <c r="I100" s="43">
        <v>16</v>
      </c>
      <c r="J100" s="43">
        <v>16</v>
      </c>
      <c r="K100" s="43">
        <v>16</v>
      </c>
      <c r="L100" s="43">
        <v>16</v>
      </c>
      <c r="M100" s="43">
        <v>16</v>
      </c>
      <c r="N100" s="40">
        <f t="shared" si="12"/>
        <v>128</v>
      </c>
      <c r="O100" s="41">
        <f>материал!O91</f>
        <v>0</v>
      </c>
      <c r="P100" s="41">
        <f t="shared" si="21"/>
        <v>0</v>
      </c>
      <c r="Q100" s="106"/>
      <c r="R100" s="7"/>
    </row>
    <row r="101" spans="1:18" s="42" customFormat="1" ht="44.25" customHeight="1" outlineLevel="3" x14ac:dyDescent="0.25">
      <c r="A101" s="21"/>
      <c r="B101" s="94" t="s">
        <v>67</v>
      </c>
      <c r="C101" s="9"/>
      <c r="D101" s="83"/>
      <c r="E101" s="9" t="s">
        <v>5</v>
      </c>
      <c r="F101" s="43">
        <v>2</v>
      </c>
      <c r="G101" s="43">
        <v>2</v>
      </c>
      <c r="H101" s="43">
        <v>2</v>
      </c>
      <c r="I101" s="43">
        <v>2</v>
      </c>
      <c r="J101" s="43">
        <v>2</v>
      </c>
      <c r="K101" s="43">
        <v>2</v>
      </c>
      <c r="L101" s="43">
        <v>2</v>
      </c>
      <c r="M101" s="43">
        <v>2</v>
      </c>
      <c r="N101" s="40">
        <f t="shared" si="12"/>
        <v>16</v>
      </c>
      <c r="O101" s="41">
        <f>материал!O92</f>
        <v>0</v>
      </c>
      <c r="P101" s="41">
        <f t="shared" si="21"/>
        <v>0</v>
      </c>
      <c r="Q101" s="106"/>
      <c r="R101" s="7"/>
    </row>
    <row r="102" spans="1:18" s="42" customFormat="1" ht="21.75" customHeight="1" outlineLevel="3" x14ac:dyDescent="0.25">
      <c r="A102" s="21"/>
      <c r="B102" s="94" t="s">
        <v>140</v>
      </c>
      <c r="C102" s="81"/>
      <c r="D102" s="23"/>
      <c r="E102" s="7" t="s">
        <v>5</v>
      </c>
      <c r="F102" s="32">
        <v>389</v>
      </c>
      <c r="G102" s="32">
        <v>311</v>
      </c>
      <c r="H102" s="32">
        <v>307</v>
      </c>
      <c r="I102" s="32">
        <v>172</v>
      </c>
      <c r="J102" s="32">
        <v>170</v>
      </c>
      <c r="K102" s="32">
        <v>307</v>
      </c>
      <c r="L102" s="32">
        <v>291</v>
      </c>
      <c r="M102" s="32">
        <v>293</v>
      </c>
      <c r="N102" s="40">
        <f t="shared" si="12"/>
        <v>2240</v>
      </c>
      <c r="O102" s="41">
        <f>материал!O93</f>
        <v>0</v>
      </c>
      <c r="P102" s="41">
        <f t="shared" si="21"/>
        <v>0</v>
      </c>
      <c r="Q102" s="106"/>
      <c r="R102" s="7"/>
    </row>
    <row r="103" spans="1:18" s="42" customFormat="1" ht="21.75" customHeight="1" outlineLevel="3" x14ac:dyDescent="0.25">
      <c r="A103" s="21"/>
      <c r="B103" s="94" t="s">
        <v>141</v>
      </c>
      <c r="C103" s="81"/>
      <c r="D103" s="23"/>
      <c r="E103" s="7" t="s">
        <v>5</v>
      </c>
      <c r="F103" s="32">
        <v>8</v>
      </c>
      <c r="G103" s="32">
        <v>8</v>
      </c>
      <c r="H103" s="32">
        <v>8</v>
      </c>
      <c r="I103" s="32">
        <v>8</v>
      </c>
      <c r="J103" s="32">
        <v>8</v>
      </c>
      <c r="K103" s="32">
        <v>8</v>
      </c>
      <c r="L103" s="32">
        <v>8</v>
      </c>
      <c r="M103" s="32">
        <v>8</v>
      </c>
      <c r="N103" s="40">
        <f t="shared" si="12"/>
        <v>64</v>
      </c>
      <c r="O103" s="41">
        <f>материал!O94</f>
        <v>0</v>
      </c>
      <c r="P103" s="41">
        <f t="shared" si="21"/>
        <v>0</v>
      </c>
      <c r="Q103" s="106"/>
      <c r="R103" s="7"/>
    </row>
    <row r="104" spans="1:18" s="42" customFormat="1" ht="33" customHeight="1" outlineLevel="3" x14ac:dyDescent="0.25">
      <c r="A104" s="21"/>
      <c r="B104" s="94" t="s">
        <v>142</v>
      </c>
      <c r="C104" s="81"/>
      <c r="D104" s="23"/>
      <c r="E104" s="7" t="s">
        <v>5</v>
      </c>
      <c r="F104" s="32">
        <v>8</v>
      </c>
      <c r="G104" s="32">
        <v>8</v>
      </c>
      <c r="H104" s="32">
        <v>8</v>
      </c>
      <c r="I104" s="32">
        <v>8</v>
      </c>
      <c r="J104" s="32">
        <v>8</v>
      </c>
      <c r="K104" s="32">
        <v>8</v>
      </c>
      <c r="L104" s="32">
        <v>8</v>
      </c>
      <c r="M104" s="32">
        <v>8</v>
      </c>
      <c r="N104" s="40">
        <f t="shared" si="12"/>
        <v>64</v>
      </c>
      <c r="O104" s="41">
        <f>материал!O95</f>
        <v>0</v>
      </c>
      <c r="P104" s="41">
        <f t="shared" si="21"/>
        <v>0</v>
      </c>
      <c r="Q104" s="106"/>
      <c r="R104" s="7"/>
    </row>
    <row r="105" spans="1:18" ht="21.75" customHeight="1" outlineLevel="1" x14ac:dyDescent="0.25">
      <c r="A105" s="60" t="s">
        <v>23</v>
      </c>
      <c r="B105" s="61" t="s">
        <v>19</v>
      </c>
      <c r="C105" s="62"/>
      <c r="D105" s="62"/>
      <c r="E105" s="62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4"/>
      <c r="R105" s="64"/>
    </row>
    <row r="106" spans="1:18" ht="21.75" customHeight="1" outlineLevel="2" x14ac:dyDescent="0.25">
      <c r="A106" s="16" t="s">
        <v>25</v>
      </c>
      <c r="B106" s="13" t="s">
        <v>19</v>
      </c>
      <c r="C106" s="65"/>
      <c r="D106" s="65"/>
      <c r="E106" s="65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>
        <f>P107+P110</f>
        <v>0</v>
      </c>
      <c r="Q106" s="67"/>
      <c r="R106" s="67"/>
    </row>
    <row r="107" spans="1:18" ht="21.75" customHeight="1" outlineLevel="3" x14ac:dyDescent="0.25">
      <c r="A107" s="17"/>
      <c r="B107" s="56" t="s">
        <v>13</v>
      </c>
      <c r="C107" s="68"/>
      <c r="D107" s="68"/>
      <c r="E107" s="68"/>
      <c r="F107" s="69"/>
      <c r="G107" s="69"/>
      <c r="H107" s="69"/>
      <c r="I107" s="69"/>
      <c r="J107" s="69"/>
      <c r="K107" s="69"/>
      <c r="L107" s="69"/>
      <c r="M107" s="69"/>
      <c r="N107" s="58"/>
      <c r="O107" s="58"/>
      <c r="P107" s="58">
        <f>SUM(P108:P109)</f>
        <v>0</v>
      </c>
      <c r="Q107" s="59"/>
      <c r="R107" s="59"/>
    </row>
    <row r="108" spans="1:18" ht="21.75" customHeight="1" outlineLevel="3" x14ac:dyDescent="0.25">
      <c r="A108" s="17"/>
      <c r="B108" s="70" t="s">
        <v>58</v>
      </c>
      <c r="C108" s="71"/>
      <c r="D108" s="71"/>
      <c r="E108" s="71" t="s">
        <v>3</v>
      </c>
      <c r="F108" s="72">
        <f>SUM(F111:F112)</f>
        <v>1092.5999999999999</v>
      </c>
      <c r="G108" s="72">
        <f t="shared" ref="G108:M108" si="22">SUM(G111:G112)</f>
        <v>989.8</v>
      </c>
      <c r="H108" s="72">
        <f t="shared" si="22"/>
        <v>1141.8</v>
      </c>
      <c r="I108" s="72">
        <f t="shared" si="22"/>
        <v>817.8</v>
      </c>
      <c r="J108" s="72">
        <f t="shared" si="22"/>
        <v>798.8</v>
      </c>
      <c r="K108" s="72">
        <f t="shared" si="22"/>
        <v>1165.8</v>
      </c>
      <c r="L108" s="72">
        <f t="shared" si="22"/>
        <v>1069.8</v>
      </c>
      <c r="M108" s="72">
        <f t="shared" si="22"/>
        <v>638.4</v>
      </c>
      <c r="N108" s="58">
        <f>SUM(F108:M108)</f>
        <v>7714.8</v>
      </c>
      <c r="O108" s="73">
        <f>работа!O26</f>
        <v>0</v>
      </c>
      <c r="P108" s="29">
        <f>O108*N108</f>
        <v>0</v>
      </c>
      <c r="Q108" s="59"/>
      <c r="R108" s="59"/>
    </row>
    <row r="109" spans="1:18" ht="21.75" customHeight="1" outlineLevel="3" x14ac:dyDescent="0.25">
      <c r="A109" s="17"/>
      <c r="B109" s="70" t="s">
        <v>59</v>
      </c>
      <c r="C109" s="71"/>
      <c r="D109" s="71"/>
      <c r="E109" s="71" t="s">
        <v>3</v>
      </c>
      <c r="F109" s="72">
        <f>SUM(F113:F115)</f>
        <v>181.6</v>
      </c>
      <c r="G109" s="72">
        <f t="shared" ref="G109:M109" si="23">SUM(G113:G115)</f>
        <v>172.8</v>
      </c>
      <c r="H109" s="72">
        <f t="shared" si="23"/>
        <v>183.8</v>
      </c>
      <c r="I109" s="72">
        <f t="shared" si="23"/>
        <v>153.80000000000001</v>
      </c>
      <c r="J109" s="72">
        <f t="shared" si="23"/>
        <v>151.80000000000001</v>
      </c>
      <c r="K109" s="72">
        <f t="shared" si="23"/>
        <v>185.8</v>
      </c>
      <c r="L109" s="72">
        <f t="shared" si="23"/>
        <v>180.8</v>
      </c>
      <c r="M109" s="72">
        <f t="shared" si="23"/>
        <v>136.4</v>
      </c>
      <c r="N109" s="58">
        <f>SUM(F109:M109)</f>
        <v>1346.8</v>
      </c>
      <c r="O109" s="73">
        <f>работа!O27</f>
        <v>0</v>
      </c>
      <c r="P109" s="29">
        <f t="shared" ref="P109" si="24">O109*N109</f>
        <v>0</v>
      </c>
      <c r="Q109" s="59"/>
      <c r="R109" s="59"/>
    </row>
    <row r="110" spans="1:18" s="6" customFormat="1" ht="21.75" customHeight="1" outlineLevel="3" x14ac:dyDescent="0.25">
      <c r="A110" s="19"/>
      <c r="B110" s="74" t="s">
        <v>14</v>
      </c>
      <c r="C110" s="75"/>
      <c r="D110" s="75"/>
      <c r="E110" s="75"/>
      <c r="F110" s="76"/>
      <c r="G110" s="76"/>
      <c r="H110" s="76"/>
      <c r="I110" s="76"/>
      <c r="J110" s="76"/>
      <c r="K110" s="76"/>
      <c r="L110" s="76"/>
      <c r="M110" s="76"/>
      <c r="N110" s="77"/>
      <c r="O110" s="77"/>
      <c r="P110" s="77">
        <f>SUM(P111:P116)</f>
        <v>0</v>
      </c>
      <c r="Q110" s="78"/>
      <c r="R110" s="78"/>
    </row>
    <row r="111" spans="1:18" s="6" customFormat="1" ht="39" customHeight="1" outlineLevel="3" x14ac:dyDescent="0.25">
      <c r="A111" s="21"/>
      <c r="B111" s="4" t="s">
        <v>29</v>
      </c>
      <c r="C111" s="5"/>
      <c r="D111" s="83" t="s">
        <v>113</v>
      </c>
      <c r="E111" s="5" t="s">
        <v>4</v>
      </c>
      <c r="F111" s="87">
        <v>989</v>
      </c>
      <c r="G111" s="30">
        <v>893</v>
      </c>
      <c r="H111" s="30">
        <v>1035</v>
      </c>
      <c r="I111" s="30">
        <v>729</v>
      </c>
      <c r="J111" s="30">
        <v>711</v>
      </c>
      <c r="K111" s="30">
        <v>1058</v>
      </c>
      <c r="L111" s="30">
        <v>969</v>
      </c>
      <c r="M111" s="30">
        <v>561</v>
      </c>
      <c r="N111" s="40">
        <f t="shared" ref="N111:N122" si="25">SUM(F111:M111)</f>
        <v>6945</v>
      </c>
      <c r="O111" s="32">
        <f>материал!O97</f>
        <v>0</v>
      </c>
      <c r="P111" s="32">
        <f>O111*N111</f>
        <v>0</v>
      </c>
      <c r="Q111" s="109"/>
      <c r="R111" s="23"/>
    </row>
    <row r="112" spans="1:18" s="42" customFormat="1" ht="50.25" customHeight="1" outlineLevel="3" x14ac:dyDescent="0.25">
      <c r="A112" s="21"/>
      <c r="B112" s="8" t="s">
        <v>32</v>
      </c>
      <c r="C112" s="9"/>
      <c r="D112" s="83" t="s">
        <v>111</v>
      </c>
      <c r="E112" s="9" t="s">
        <v>4</v>
      </c>
      <c r="F112" s="30">
        <v>103.6</v>
      </c>
      <c r="G112" s="30">
        <v>96.8</v>
      </c>
      <c r="H112" s="30">
        <v>106.8</v>
      </c>
      <c r="I112" s="30">
        <v>88.8</v>
      </c>
      <c r="J112" s="30">
        <v>87.8</v>
      </c>
      <c r="K112" s="30">
        <v>107.8</v>
      </c>
      <c r="L112" s="30">
        <v>100.8</v>
      </c>
      <c r="M112" s="30">
        <v>77.400000000000006</v>
      </c>
      <c r="N112" s="40">
        <f t="shared" si="25"/>
        <v>769.8</v>
      </c>
      <c r="O112" s="32">
        <f>материал!O98</f>
        <v>0</v>
      </c>
      <c r="P112" s="41">
        <f>O112*N112</f>
        <v>0</v>
      </c>
      <c r="Q112" s="86"/>
      <c r="R112" s="11"/>
    </row>
    <row r="113" spans="1:18" s="42" customFormat="1" ht="34.5" customHeight="1" outlineLevel="3" x14ac:dyDescent="0.25">
      <c r="A113" s="21"/>
      <c r="B113" s="8" t="s">
        <v>30</v>
      </c>
      <c r="C113" s="9"/>
      <c r="D113" s="83" t="s">
        <v>122</v>
      </c>
      <c r="E113" s="9" t="s">
        <v>4</v>
      </c>
      <c r="F113" s="87">
        <v>103.6</v>
      </c>
      <c r="G113" s="30">
        <v>96.8</v>
      </c>
      <c r="H113" s="30">
        <v>106.8</v>
      </c>
      <c r="I113" s="30">
        <v>88.8</v>
      </c>
      <c r="J113" s="30">
        <v>87.8</v>
      </c>
      <c r="K113" s="30">
        <v>107.8</v>
      </c>
      <c r="L113" s="30">
        <v>100.8</v>
      </c>
      <c r="M113" s="30">
        <v>77.400000000000006</v>
      </c>
      <c r="N113" s="40">
        <f t="shared" si="25"/>
        <v>769.8</v>
      </c>
      <c r="O113" s="32">
        <f>материал!O99</f>
        <v>0</v>
      </c>
      <c r="P113" s="41">
        <f>O113*N113</f>
        <v>0</v>
      </c>
      <c r="Q113" s="96"/>
      <c r="R113" s="7"/>
    </row>
    <row r="114" spans="1:18" s="42" customFormat="1" ht="34.5" customHeight="1" outlineLevel="3" x14ac:dyDescent="0.25">
      <c r="A114" s="21"/>
      <c r="B114" s="8" t="s">
        <v>31</v>
      </c>
      <c r="C114" s="9"/>
      <c r="D114" s="83" t="s">
        <v>116</v>
      </c>
      <c r="E114" s="9" t="s">
        <v>4</v>
      </c>
      <c r="F114" s="30">
        <v>72</v>
      </c>
      <c r="G114" s="30">
        <v>60</v>
      </c>
      <c r="H114" s="30">
        <v>72</v>
      </c>
      <c r="I114" s="30">
        <v>57</v>
      </c>
      <c r="J114" s="30">
        <v>57</v>
      </c>
      <c r="K114" s="30">
        <v>72</v>
      </c>
      <c r="L114" s="30">
        <v>60</v>
      </c>
      <c r="M114" s="30">
        <v>54</v>
      </c>
      <c r="N114" s="40">
        <f t="shared" si="25"/>
        <v>504</v>
      </c>
      <c r="O114" s="32">
        <f>материал!O100</f>
        <v>0</v>
      </c>
      <c r="P114" s="41">
        <f>O114*N114</f>
        <v>0</v>
      </c>
      <c r="Q114" s="96"/>
      <c r="R114" s="7"/>
    </row>
    <row r="115" spans="1:18" s="42" customFormat="1" ht="39.75" customHeight="1" outlineLevel="3" x14ac:dyDescent="0.25">
      <c r="A115" s="21"/>
      <c r="B115" s="8" t="s">
        <v>51</v>
      </c>
      <c r="C115" s="9"/>
      <c r="D115" s="83" t="s">
        <v>121</v>
      </c>
      <c r="E115" s="9" t="s">
        <v>4</v>
      </c>
      <c r="F115" s="87">
        <v>6</v>
      </c>
      <c r="G115" s="87">
        <v>16</v>
      </c>
      <c r="H115" s="87">
        <v>5</v>
      </c>
      <c r="I115" s="87">
        <v>8</v>
      </c>
      <c r="J115" s="87">
        <v>7</v>
      </c>
      <c r="K115" s="87">
        <v>6</v>
      </c>
      <c r="L115" s="87">
        <v>20</v>
      </c>
      <c r="M115" s="87">
        <v>5</v>
      </c>
      <c r="N115" s="40">
        <f t="shared" si="25"/>
        <v>73</v>
      </c>
      <c r="O115" s="32">
        <f>материал!O101</f>
        <v>0</v>
      </c>
      <c r="P115" s="41">
        <f>O115*N115</f>
        <v>0</v>
      </c>
      <c r="Q115" s="96"/>
      <c r="R115" s="7"/>
    </row>
    <row r="116" spans="1:18" s="42" customFormat="1" ht="44.25" customHeight="1" outlineLevel="3" x14ac:dyDescent="0.25">
      <c r="A116" s="21"/>
      <c r="B116" s="108" t="s">
        <v>126</v>
      </c>
      <c r="C116" s="9"/>
      <c r="D116" s="83"/>
      <c r="E116" s="9"/>
      <c r="F116" s="43"/>
      <c r="G116" s="43"/>
      <c r="H116" s="43"/>
      <c r="I116" s="43"/>
      <c r="J116" s="43"/>
      <c r="K116" s="43"/>
      <c r="L116" s="43"/>
      <c r="M116" s="43"/>
      <c r="N116" s="40"/>
      <c r="O116" s="32"/>
      <c r="P116" s="41">
        <f>SUM(P117:P122)</f>
        <v>0</v>
      </c>
      <c r="Q116" s="106"/>
      <c r="R116" s="7"/>
    </row>
    <row r="117" spans="1:18" s="42" customFormat="1" ht="44.25" customHeight="1" outlineLevel="3" x14ac:dyDescent="0.25">
      <c r="A117" s="21"/>
      <c r="B117" s="94" t="s">
        <v>129</v>
      </c>
      <c r="C117" s="9"/>
      <c r="D117" s="83"/>
      <c r="E117" s="9" t="s">
        <v>5</v>
      </c>
      <c r="F117" s="43">
        <v>207.2</v>
      </c>
      <c r="G117" s="43">
        <v>193.6</v>
      </c>
      <c r="H117" s="43">
        <v>213.6</v>
      </c>
      <c r="I117" s="43">
        <v>177.6</v>
      </c>
      <c r="J117" s="43">
        <v>175.6</v>
      </c>
      <c r="K117" s="43">
        <v>215.6</v>
      </c>
      <c r="L117" s="43">
        <v>201.6</v>
      </c>
      <c r="M117" s="43">
        <v>154.80000000000001</v>
      </c>
      <c r="N117" s="40">
        <f t="shared" si="25"/>
        <v>1539.6</v>
      </c>
      <c r="O117" s="32">
        <f>материал!O103</f>
        <v>0</v>
      </c>
      <c r="P117" s="41">
        <f t="shared" ref="P117:P122" si="26">O117*N117</f>
        <v>0</v>
      </c>
      <c r="Q117" s="106"/>
      <c r="R117" s="7"/>
    </row>
    <row r="118" spans="1:18" s="42" customFormat="1" ht="44.25" customHeight="1" outlineLevel="3" x14ac:dyDescent="0.25">
      <c r="A118" s="21"/>
      <c r="B118" s="94" t="s">
        <v>128</v>
      </c>
      <c r="C118" s="9"/>
      <c r="D118" s="83"/>
      <c r="E118" s="9" t="s">
        <v>5</v>
      </c>
      <c r="F118" s="43">
        <v>24</v>
      </c>
      <c r="G118" s="43">
        <v>20</v>
      </c>
      <c r="H118" s="43">
        <v>24</v>
      </c>
      <c r="I118" s="43">
        <v>19</v>
      </c>
      <c r="J118" s="43">
        <v>19</v>
      </c>
      <c r="K118" s="43">
        <v>24</v>
      </c>
      <c r="L118" s="43">
        <v>20</v>
      </c>
      <c r="M118" s="43">
        <v>18</v>
      </c>
      <c r="N118" s="40">
        <f t="shared" si="25"/>
        <v>168</v>
      </c>
      <c r="O118" s="32">
        <f>материал!O104</f>
        <v>0</v>
      </c>
      <c r="P118" s="41">
        <f t="shared" si="26"/>
        <v>0</v>
      </c>
      <c r="Q118" s="106"/>
      <c r="R118" s="7"/>
    </row>
    <row r="119" spans="1:18" s="42" customFormat="1" ht="44.25" customHeight="1" outlineLevel="3" x14ac:dyDescent="0.25">
      <c r="A119" s="21"/>
      <c r="B119" s="94" t="s">
        <v>130</v>
      </c>
      <c r="C119" s="9"/>
      <c r="D119" s="83"/>
      <c r="E119" s="9" t="s">
        <v>5</v>
      </c>
      <c r="F119" s="43">
        <v>24</v>
      </c>
      <c r="G119" s="43">
        <v>20</v>
      </c>
      <c r="H119" s="43">
        <v>24</v>
      </c>
      <c r="I119" s="43">
        <v>19</v>
      </c>
      <c r="J119" s="43">
        <v>19</v>
      </c>
      <c r="K119" s="43">
        <v>24</v>
      </c>
      <c r="L119" s="43">
        <v>20</v>
      </c>
      <c r="M119" s="43">
        <v>18</v>
      </c>
      <c r="N119" s="40">
        <f t="shared" si="25"/>
        <v>168</v>
      </c>
      <c r="O119" s="32">
        <f>материал!O105</f>
        <v>0</v>
      </c>
      <c r="P119" s="41">
        <f t="shared" si="26"/>
        <v>0</v>
      </c>
      <c r="Q119" s="106"/>
      <c r="R119" s="7"/>
    </row>
    <row r="120" spans="1:18" s="42" customFormat="1" ht="44.25" customHeight="1" outlineLevel="3" x14ac:dyDescent="0.25">
      <c r="A120" s="21"/>
      <c r="B120" s="94" t="s">
        <v>99</v>
      </c>
      <c r="C120" s="9"/>
      <c r="D120" s="83"/>
      <c r="E120" s="9" t="s">
        <v>5</v>
      </c>
      <c r="F120" s="43">
        <v>156</v>
      </c>
      <c r="G120" s="43">
        <v>152</v>
      </c>
      <c r="H120" s="43">
        <v>154</v>
      </c>
      <c r="I120" s="43">
        <v>130</v>
      </c>
      <c r="J120" s="43">
        <v>128</v>
      </c>
      <c r="K120" s="43">
        <v>156</v>
      </c>
      <c r="L120" s="43">
        <v>160</v>
      </c>
      <c r="M120" s="43">
        <v>118</v>
      </c>
      <c r="N120" s="40">
        <f t="shared" si="25"/>
        <v>1154</v>
      </c>
      <c r="O120" s="32">
        <f>материал!O106</f>
        <v>0</v>
      </c>
      <c r="P120" s="41">
        <f t="shared" si="26"/>
        <v>0</v>
      </c>
      <c r="Q120" s="106"/>
      <c r="R120" s="7"/>
    </row>
    <row r="121" spans="1:18" s="42" customFormat="1" ht="44.25" customHeight="1" outlineLevel="3" x14ac:dyDescent="0.25">
      <c r="A121" s="21"/>
      <c r="B121" s="94" t="s">
        <v>133</v>
      </c>
      <c r="C121" s="9"/>
      <c r="D121" s="83"/>
      <c r="E121" s="9" t="s">
        <v>5</v>
      </c>
      <c r="F121" s="43">
        <v>72</v>
      </c>
      <c r="G121" s="43">
        <v>60</v>
      </c>
      <c r="H121" s="43">
        <v>72</v>
      </c>
      <c r="I121" s="43">
        <v>57</v>
      </c>
      <c r="J121" s="43">
        <v>57</v>
      </c>
      <c r="K121" s="43">
        <v>72</v>
      </c>
      <c r="L121" s="43">
        <v>60</v>
      </c>
      <c r="M121" s="43">
        <v>54</v>
      </c>
      <c r="N121" s="40">
        <f t="shared" si="25"/>
        <v>504</v>
      </c>
      <c r="O121" s="32">
        <f>материал!O107</f>
        <v>0</v>
      </c>
      <c r="P121" s="41">
        <f t="shared" si="26"/>
        <v>0</v>
      </c>
      <c r="Q121" s="106"/>
      <c r="R121" s="7"/>
    </row>
    <row r="122" spans="1:18" s="42" customFormat="1" ht="21.75" customHeight="1" outlineLevel="3" x14ac:dyDescent="0.25">
      <c r="A122" s="21"/>
      <c r="B122" s="94" t="s">
        <v>131</v>
      </c>
      <c r="C122" s="81"/>
      <c r="D122" s="23"/>
      <c r="E122" s="7" t="s">
        <v>5</v>
      </c>
      <c r="F122" s="32">
        <v>707.2</v>
      </c>
      <c r="G122" s="32">
        <v>653.6</v>
      </c>
      <c r="H122" s="32">
        <v>709.6</v>
      </c>
      <c r="I122" s="32">
        <v>585.6</v>
      </c>
      <c r="J122" s="32">
        <v>579.6</v>
      </c>
      <c r="K122" s="32">
        <v>715.6</v>
      </c>
      <c r="L122" s="32">
        <v>677.6</v>
      </c>
      <c r="M122" s="32">
        <v>530.79999999999995</v>
      </c>
      <c r="N122" s="40">
        <f t="shared" si="25"/>
        <v>5159.6000000000004</v>
      </c>
      <c r="O122" s="32">
        <f>материал!O108</f>
        <v>0</v>
      </c>
      <c r="P122" s="41">
        <f t="shared" si="26"/>
        <v>0</v>
      </c>
      <c r="Q122" s="106"/>
      <c r="R122" s="7"/>
    </row>
    <row r="123" spans="1:18" ht="21.75" customHeight="1" outlineLevel="1" x14ac:dyDescent="0.25">
      <c r="A123" s="60" t="s">
        <v>35</v>
      </c>
      <c r="B123" s="61" t="s">
        <v>7</v>
      </c>
      <c r="C123" s="62"/>
      <c r="D123" s="62"/>
      <c r="E123" s="62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4"/>
      <c r="R123" s="64"/>
    </row>
    <row r="124" spans="1:18" ht="21.75" customHeight="1" outlineLevel="2" x14ac:dyDescent="0.25">
      <c r="A124" s="16" t="s">
        <v>36</v>
      </c>
      <c r="B124" s="13" t="s">
        <v>7</v>
      </c>
      <c r="C124" s="65"/>
      <c r="D124" s="65"/>
      <c r="E124" s="65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>
        <f>P125+P127</f>
        <v>0</v>
      </c>
      <c r="Q124" s="67"/>
      <c r="R124" s="67"/>
    </row>
    <row r="125" spans="1:18" ht="21.75" customHeight="1" outlineLevel="3" x14ac:dyDescent="0.25">
      <c r="A125" s="17"/>
      <c r="B125" s="56" t="s">
        <v>13</v>
      </c>
      <c r="C125" s="68"/>
      <c r="D125" s="68"/>
      <c r="E125" s="68"/>
      <c r="F125" s="69"/>
      <c r="G125" s="69"/>
      <c r="H125" s="69"/>
      <c r="I125" s="69"/>
      <c r="J125" s="69"/>
      <c r="K125" s="69"/>
      <c r="L125" s="69"/>
      <c r="M125" s="69"/>
      <c r="N125" s="58"/>
      <c r="O125" s="58"/>
      <c r="P125" s="58">
        <f>SUM(P126:P126)</f>
        <v>0</v>
      </c>
      <c r="Q125" s="59"/>
      <c r="R125" s="59"/>
    </row>
    <row r="126" spans="1:18" ht="21.75" customHeight="1" outlineLevel="3" x14ac:dyDescent="0.25">
      <c r="A126" s="17"/>
      <c r="B126" s="70" t="s">
        <v>57</v>
      </c>
      <c r="C126" s="71"/>
      <c r="D126" s="71"/>
      <c r="E126" s="71" t="s">
        <v>6</v>
      </c>
      <c r="F126" s="72">
        <v>1</v>
      </c>
      <c r="G126" s="72">
        <v>1</v>
      </c>
      <c r="H126" s="72">
        <v>1</v>
      </c>
      <c r="I126" s="72">
        <v>1</v>
      </c>
      <c r="J126" s="72">
        <v>1</v>
      </c>
      <c r="K126" s="72">
        <v>1</v>
      </c>
      <c r="L126" s="72">
        <v>1</v>
      </c>
      <c r="M126" s="72">
        <v>1</v>
      </c>
      <c r="N126" s="58">
        <f t="shared" ref="N126" si="27">SUM(F126:M126)</f>
        <v>8</v>
      </c>
      <c r="O126" s="73">
        <f>работа!O31</f>
        <v>0</v>
      </c>
      <c r="P126" s="29">
        <f>O126*N126</f>
        <v>0</v>
      </c>
      <c r="Q126" s="59"/>
      <c r="R126" s="59"/>
    </row>
    <row r="127" spans="1:18" s="6" customFormat="1" ht="21.75" customHeight="1" outlineLevel="3" x14ac:dyDescent="0.25">
      <c r="A127" s="19"/>
      <c r="B127" s="74" t="s">
        <v>14</v>
      </c>
      <c r="C127" s="75"/>
      <c r="D127" s="75"/>
      <c r="E127" s="75"/>
      <c r="F127" s="76"/>
      <c r="G127" s="76"/>
      <c r="H127" s="76"/>
      <c r="I127" s="76"/>
      <c r="J127" s="76"/>
      <c r="K127" s="76"/>
      <c r="L127" s="76"/>
      <c r="M127" s="76"/>
      <c r="N127" s="77"/>
      <c r="O127" s="77"/>
      <c r="P127" s="77">
        <f>SUM(P128:P128)</f>
        <v>0</v>
      </c>
      <c r="Q127" s="78"/>
      <c r="R127" s="78"/>
    </row>
    <row r="128" spans="1:18" s="6" customFormat="1" ht="21.75" customHeight="1" outlineLevel="3" x14ac:dyDescent="0.25">
      <c r="A128" s="21"/>
      <c r="B128" s="4" t="s">
        <v>37</v>
      </c>
      <c r="C128" s="5"/>
      <c r="D128" s="83"/>
      <c r="E128" s="5"/>
      <c r="F128" s="30"/>
      <c r="G128" s="30"/>
      <c r="H128" s="30"/>
      <c r="I128" s="30"/>
      <c r="J128" s="30"/>
      <c r="K128" s="30"/>
      <c r="L128" s="30"/>
      <c r="M128" s="30"/>
      <c r="N128" s="31"/>
      <c r="O128" s="32"/>
      <c r="P128" s="32">
        <f>O128*N128</f>
        <v>0</v>
      </c>
      <c r="Q128" s="98"/>
      <c r="R128" s="23"/>
    </row>
    <row r="129" spans="1:18" ht="21.75" customHeight="1" x14ac:dyDescent="0.25">
      <c r="A129" s="16"/>
      <c r="B129" s="121" t="s">
        <v>166</v>
      </c>
      <c r="C129" s="121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17">
        <f>P131+P130</f>
        <v>0</v>
      </c>
      <c r="Q129" s="33"/>
      <c r="R129" s="1"/>
    </row>
    <row r="130" spans="1:18" ht="21.75" customHeight="1" x14ac:dyDescent="0.25">
      <c r="A130" s="22"/>
      <c r="B130" s="121" t="s">
        <v>17</v>
      </c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18">
        <f>P16+P47+P107+P125</f>
        <v>0</v>
      </c>
      <c r="Q130" s="34"/>
      <c r="R130" s="14"/>
    </row>
    <row r="131" spans="1:18" ht="21.75" customHeight="1" x14ac:dyDescent="0.25">
      <c r="A131" s="22"/>
      <c r="B131" s="121" t="s">
        <v>18</v>
      </c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18">
        <f>P127+P110+P49+P19</f>
        <v>0</v>
      </c>
      <c r="Q131" s="34"/>
      <c r="R131" s="14"/>
    </row>
    <row r="132" spans="1:18" ht="21.75" customHeight="1" x14ac:dyDescent="0.25">
      <c r="A132" s="22"/>
      <c r="B132" s="121" t="s">
        <v>28</v>
      </c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18"/>
      <c r="Q132" s="34" t="s">
        <v>165</v>
      </c>
      <c r="R132" s="14"/>
    </row>
    <row r="134" spans="1:18" s="24" customFormat="1" x14ac:dyDescent="0.25">
      <c r="A134"/>
      <c r="B134" s="45" t="s">
        <v>44</v>
      </c>
      <c r="C134"/>
      <c r="D134" s="107"/>
      <c r="E134"/>
      <c r="F134"/>
      <c r="G134"/>
      <c r="H134"/>
      <c r="I134"/>
      <c r="J134"/>
      <c r="K134"/>
      <c r="L134"/>
      <c r="M134"/>
      <c r="N134" s="2"/>
      <c r="O134" s="2"/>
      <c r="P134" s="2"/>
      <c r="Q134" s="85"/>
      <c r="R134" s="2"/>
    </row>
    <row r="135" spans="1:18" s="24" customFormat="1" ht="24" customHeight="1" x14ac:dyDescent="0.25">
      <c r="A135" s="79" t="s">
        <v>37</v>
      </c>
      <c r="B135" s="120" t="s">
        <v>45</v>
      </c>
      <c r="C135" s="120"/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</row>
    <row r="136" spans="1:18" s="24" customFormat="1" ht="40.5" customHeight="1" x14ac:dyDescent="0.25">
      <c r="A136" s="38" t="s">
        <v>37</v>
      </c>
      <c r="B136" s="120" t="s">
        <v>46</v>
      </c>
      <c r="C136" s="120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</row>
    <row r="137" spans="1:18" s="24" customFormat="1" ht="24.75" customHeight="1" x14ac:dyDescent="0.25">
      <c r="A137" s="79" t="s">
        <v>37</v>
      </c>
      <c r="B137" s="119" t="s">
        <v>47</v>
      </c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</row>
    <row r="138" spans="1:18" x14ac:dyDescent="0.25">
      <c r="A138" s="26" t="s">
        <v>37</v>
      </c>
      <c r="B138" s="122" t="s">
        <v>173</v>
      </c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</row>
    <row r="142" spans="1:18" x14ac:dyDescent="0.25">
      <c r="B142" s="110"/>
    </row>
    <row r="143" spans="1:18" x14ac:dyDescent="0.25">
      <c r="B143" s="110"/>
    </row>
    <row r="144" spans="1:18" x14ac:dyDescent="0.25">
      <c r="B144" s="111"/>
    </row>
    <row r="145" spans="2:2" x14ac:dyDescent="0.25">
      <c r="B145" s="111"/>
    </row>
    <row r="146" spans="2:2" x14ac:dyDescent="0.25">
      <c r="B146" s="111"/>
    </row>
    <row r="147" spans="2:2" x14ac:dyDescent="0.25">
      <c r="B147" s="111"/>
    </row>
    <row r="148" spans="2:2" x14ac:dyDescent="0.25">
      <c r="B148" s="111"/>
    </row>
    <row r="149" spans="2:2" x14ac:dyDescent="0.25">
      <c r="B149" s="110"/>
    </row>
    <row r="150" spans="2:2" x14ac:dyDescent="0.25">
      <c r="B150" s="110"/>
    </row>
    <row r="151" spans="2:2" x14ac:dyDescent="0.25">
      <c r="B151" s="110"/>
    </row>
    <row r="152" spans="2:2" x14ac:dyDescent="0.25">
      <c r="B152" s="110"/>
    </row>
    <row r="153" spans="2:2" x14ac:dyDescent="0.25">
      <c r="B153" s="110"/>
    </row>
    <row r="154" spans="2:2" x14ac:dyDescent="0.25">
      <c r="B154" s="110"/>
    </row>
    <row r="155" spans="2:2" x14ac:dyDescent="0.25">
      <c r="B155" s="110"/>
    </row>
    <row r="156" spans="2:2" x14ac:dyDescent="0.25">
      <c r="B156" s="110"/>
    </row>
    <row r="157" spans="2:2" x14ac:dyDescent="0.25">
      <c r="B157" s="110"/>
    </row>
    <row r="158" spans="2:2" x14ac:dyDescent="0.25">
      <c r="B158" s="110"/>
    </row>
  </sheetData>
  <mergeCells count="8">
    <mergeCell ref="B138:P138"/>
    <mergeCell ref="B137:R137"/>
    <mergeCell ref="B135:R135"/>
    <mergeCell ref="B136:R136"/>
    <mergeCell ref="B129:O129"/>
    <mergeCell ref="B130:O130"/>
    <mergeCell ref="B131:O131"/>
    <mergeCell ref="B132:O132"/>
  </mergeCells>
  <phoneticPr fontId="5" type="noConversion"/>
  <conditionalFormatting sqref="F25">
    <cfRule type="cellIs" dxfId="7" priority="3" operator="equal">
      <formula>0</formula>
    </cfRule>
  </conditionalFormatting>
  <conditionalFormatting sqref="F51 F57:F82">
    <cfRule type="cellIs" dxfId="6" priority="23" operator="equal">
      <formula>0</formula>
    </cfRule>
  </conditionalFormatting>
  <conditionalFormatting sqref="F111 F113">
    <cfRule type="cellIs" dxfId="5" priority="118" operator="equal">
      <formula>0</formula>
    </cfRule>
  </conditionalFormatting>
  <conditionalFormatting sqref="F115:M115">
    <cfRule type="cellIs" dxfId="4" priority="6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114F7-31E6-4DB2-AC30-2D26E737871F}">
  <sheetPr>
    <tabColor rgb="FFFFC000"/>
    <pageSetUpPr fitToPage="1"/>
  </sheetPr>
  <dimension ref="A1:R58"/>
  <sheetViews>
    <sheetView view="pageBreakPreview" zoomScale="55" zoomScaleNormal="90" zoomScaleSheetLayoutView="55" workbookViewId="0">
      <pane ySplit="11" topLeftCell="A12" activePane="bottomLeft" state="frozen"/>
      <selection pane="bottomLeft" activeCell="B23" sqref="B23"/>
    </sheetView>
  </sheetViews>
  <sheetFormatPr defaultColWidth="9.140625" defaultRowHeight="15.75" outlineLevelRow="3" outlineLevelCol="1" x14ac:dyDescent="0.25"/>
  <cols>
    <col min="1" max="1" width="13.140625" style="15" customWidth="1"/>
    <col min="2" max="2" width="89.42578125" style="12" customWidth="1"/>
    <col min="3" max="3" width="12.28515625" style="2" customWidth="1"/>
    <col min="4" max="4" width="58.7109375" style="12" customWidth="1"/>
    <col min="5" max="5" width="15.85546875" style="2" bestFit="1" customWidth="1"/>
    <col min="6" max="13" width="15.85546875" style="35" customWidth="1" outlineLevel="1"/>
    <col min="14" max="14" width="16.5703125" style="35" customWidth="1" outlineLevel="1"/>
    <col min="15" max="15" width="21.5703125" style="36" customWidth="1"/>
    <col min="16" max="16" width="21.7109375" style="35" customWidth="1"/>
    <col min="17" max="17" width="26.5703125" style="36" customWidth="1"/>
    <col min="18" max="18" width="32.7109375" style="2" customWidth="1"/>
    <col min="19" max="16384" width="9.140625" style="2"/>
  </cols>
  <sheetData>
    <row r="1" spans="1:18" s="24" customFormat="1" x14ac:dyDescent="0.25">
      <c r="A1" s="26"/>
      <c r="B1" s="90"/>
      <c r="D1" s="90"/>
      <c r="N1" s="27"/>
      <c r="O1" s="25"/>
      <c r="Q1" s="93"/>
      <c r="R1" s="91" t="s">
        <v>39</v>
      </c>
    </row>
    <row r="2" spans="1:18" s="24" customFormat="1" x14ac:dyDescent="0.25">
      <c r="A2" s="26"/>
      <c r="B2" s="90"/>
      <c r="D2" s="90"/>
      <c r="N2" s="27"/>
      <c r="O2" s="25"/>
      <c r="Q2" s="93"/>
      <c r="R2" s="91" t="s">
        <v>40</v>
      </c>
    </row>
    <row r="3" spans="1:18" s="24" customFormat="1" x14ac:dyDescent="0.25">
      <c r="A3" s="26"/>
      <c r="B3" s="92" t="s">
        <v>41</v>
      </c>
      <c r="D3" s="92" t="s">
        <v>42</v>
      </c>
      <c r="N3" s="27"/>
      <c r="P3" s="93" t="s">
        <v>43</v>
      </c>
      <c r="Q3" s="93"/>
    </row>
    <row r="4" spans="1:18" s="24" customFormat="1" x14ac:dyDescent="0.25">
      <c r="A4" s="26"/>
      <c r="B4" s="90"/>
      <c r="D4" s="90"/>
      <c r="N4" s="27"/>
      <c r="Q4" s="93"/>
    </row>
    <row r="5" spans="1:18" s="24" customFormat="1" x14ac:dyDescent="0.25">
      <c r="A5" s="26"/>
      <c r="B5" s="90"/>
      <c r="D5" s="90"/>
      <c r="N5" s="27"/>
      <c r="Q5" s="93"/>
    </row>
    <row r="6" spans="1:18" s="24" customFormat="1" x14ac:dyDescent="0.25">
      <c r="A6" s="26"/>
      <c r="B6" s="24" t="s">
        <v>62</v>
      </c>
      <c r="D6" s="90" t="s">
        <v>164</v>
      </c>
      <c r="N6" s="27"/>
      <c r="P6" s="24" t="s">
        <v>164</v>
      </c>
      <c r="Q6" s="93"/>
    </row>
    <row r="7" spans="1:18" x14ac:dyDescent="0.25">
      <c r="N7" s="36"/>
      <c r="O7" s="35"/>
      <c r="Q7" s="85"/>
    </row>
    <row r="8" spans="1:18" s="28" customFormat="1" x14ac:dyDescent="0.25">
      <c r="A8" s="88"/>
      <c r="D8" s="89"/>
      <c r="E8" s="28" t="s">
        <v>169</v>
      </c>
    </row>
    <row r="9" spans="1:18" s="28" customFormat="1" x14ac:dyDescent="0.25">
      <c r="A9" s="88"/>
      <c r="D9" s="89"/>
      <c r="E9" s="28" t="s">
        <v>101</v>
      </c>
    </row>
    <row r="10" spans="1:18" x14ac:dyDescent="0.25">
      <c r="N10" s="36"/>
      <c r="O10" s="35"/>
      <c r="Q10" s="85"/>
    </row>
    <row r="11" spans="1:18" s="85" customFormat="1" ht="25.5" customHeight="1" x14ac:dyDescent="0.25">
      <c r="A11" s="47" t="s">
        <v>0</v>
      </c>
      <c r="B11" s="44" t="s">
        <v>1</v>
      </c>
      <c r="C11" s="44" t="s">
        <v>26</v>
      </c>
      <c r="D11" s="44" t="s">
        <v>27</v>
      </c>
      <c r="E11" s="44" t="s">
        <v>11</v>
      </c>
      <c r="F11" s="39" t="s">
        <v>102</v>
      </c>
      <c r="G11" s="39" t="s">
        <v>103</v>
      </c>
      <c r="H11" s="39" t="s">
        <v>104</v>
      </c>
      <c r="I11" s="39" t="s">
        <v>105</v>
      </c>
      <c r="J11" s="39" t="s">
        <v>106</v>
      </c>
      <c r="K11" s="39" t="s">
        <v>107</v>
      </c>
      <c r="L11" s="39" t="s">
        <v>108</v>
      </c>
      <c r="M11" s="39" t="s">
        <v>109</v>
      </c>
      <c r="N11" s="48" t="s">
        <v>2</v>
      </c>
      <c r="O11" s="48" t="s">
        <v>8</v>
      </c>
      <c r="P11" s="48" t="s">
        <v>9</v>
      </c>
      <c r="Q11" s="49" t="s">
        <v>10</v>
      </c>
      <c r="R11" s="49" t="s">
        <v>38</v>
      </c>
    </row>
    <row r="12" spans="1:18" ht="22.5" customHeight="1" x14ac:dyDescent="0.25">
      <c r="A12" s="50">
        <v>11</v>
      </c>
      <c r="B12" s="51" t="s">
        <v>12</v>
      </c>
      <c r="C12" s="52"/>
      <c r="D12" s="52"/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4"/>
      <c r="R12" s="54"/>
    </row>
    <row r="13" spans="1:18" ht="22.5" customHeight="1" x14ac:dyDescent="0.25">
      <c r="A13" s="55" t="s">
        <v>20</v>
      </c>
      <c r="B13" s="56" t="s">
        <v>16</v>
      </c>
      <c r="C13" s="57"/>
      <c r="D13" s="57"/>
      <c r="E13" s="57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9"/>
      <c r="R13" s="59"/>
    </row>
    <row r="14" spans="1:18" ht="22.5" customHeight="1" x14ac:dyDescent="0.25">
      <c r="A14" s="60" t="s">
        <v>21</v>
      </c>
      <c r="B14" s="99" t="s">
        <v>63</v>
      </c>
      <c r="C14" s="62"/>
      <c r="D14" s="62"/>
      <c r="E14" s="62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4"/>
      <c r="R14" s="64"/>
    </row>
    <row r="15" spans="1:18" ht="22.5" customHeight="1" outlineLevel="2" x14ac:dyDescent="0.25">
      <c r="A15" s="16" t="s">
        <v>110</v>
      </c>
      <c r="B15" s="80" t="s">
        <v>60</v>
      </c>
      <c r="C15" s="65"/>
      <c r="D15" s="65"/>
      <c r="E15" s="65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7"/>
      <c r="R15" s="67"/>
    </row>
    <row r="16" spans="1:18" ht="24.75" customHeight="1" outlineLevel="3" x14ac:dyDescent="0.25">
      <c r="A16" s="18"/>
      <c r="B16" s="56" t="s">
        <v>13</v>
      </c>
      <c r="C16" s="68"/>
      <c r="D16" s="68"/>
      <c r="E16" s="68"/>
      <c r="F16" s="69"/>
      <c r="G16" s="69"/>
      <c r="H16" s="69"/>
      <c r="I16" s="69"/>
      <c r="J16" s="69"/>
      <c r="K16" s="69"/>
      <c r="L16" s="69"/>
      <c r="M16" s="69"/>
      <c r="N16" s="58"/>
      <c r="O16" s="58"/>
      <c r="P16" s="58"/>
      <c r="Q16" s="59"/>
      <c r="R16" s="59"/>
    </row>
    <row r="17" spans="1:18" s="37" customFormat="1" ht="24.75" customHeight="1" outlineLevel="3" x14ac:dyDescent="0.25">
      <c r="A17" s="18"/>
      <c r="B17" s="82" t="s">
        <v>64</v>
      </c>
      <c r="C17" s="71"/>
      <c r="D17" s="71"/>
      <c r="E17" s="71" t="s">
        <v>3</v>
      </c>
      <c r="F17" s="72">
        <v>3729.5</v>
      </c>
      <c r="G17" s="72">
        <v>2996</v>
      </c>
      <c r="H17" s="72">
        <v>3500</v>
      </c>
      <c r="I17" s="72">
        <v>1586.6</v>
      </c>
      <c r="J17" s="72">
        <v>1601</v>
      </c>
      <c r="K17" s="72">
        <v>3599.4</v>
      </c>
      <c r="L17" s="72">
        <v>2945</v>
      </c>
      <c r="M17" s="72">
        <v>3010.4</v>
      </c>
      <c r="N17" s="58">
        <f>SUM(F17:M17)</f>
        <v>22967.9</v>
      </c>
      <c r="O17" s="73"/>
      <c r="P17" s="29">
        <f t="shared" ref="P17:P18" si="0">O17*N17</f>
        <v>0</v>
      </c>
      <c r="Q17" s="59"/>
      <c r="R17" s="59"/>
    </row>
    <row r="18" spans="1:18" s="37" customFormat="1" ht="24.75" customHeight="1" outlineLevel="3" x14ac:dyDescent="0.25">
      <c r="A18" s="18"/>
      <c r="B18" s="82" t="s">
        <v>59</v>
      </c>
      <c r="C18" s="71"/>
      <c r="D18" s="71"/>
      <c r="E18" s="71" t="s">
        <v>3</v>
      </c>
      <c r="F18" s="72">
        <v>2959.6</v>
      </c>
      <c r="G18" s="72">
        <v>2356.5</v>
      </c>
      <c r="H18" s="72">
        <v>2881.3</v>
      </c>
      <c r="I18" s="72">
        <v>1110.4000000000001</v>
      </c>
      <c r="J18" s="72">
        <v>1204.8</v>
      </c>
      <c r="K18" s="72">
        <v>2980.7</v>
      </c>
      <c r="L18" s="72">
        <v>2340.5</v>
      </c>
      <c r="M18" s="72">
        <v>2387.8000000000002</v>
      </c>
      <c r="N18" s="58">
        <f>SUM(F18:M18)</f>
        <v>18221.599999999999</v>
      </c>
      <c r="O18" s="73"/>
      <c r="P18" s="29">
        <f t="shared" si="0"/>
        <v>0</v>
      </c>
      <c r="Q18" s="59"/>
      <c r="R18" s="59"/>
    </row>
    <row r="19" spans="1:18" ht="23.25" customHeight="1" outlineLevel="1" x14ac:dyDescent="0.25">
      <c r="A19" s="60" t="s">
        <v>22</v>
      </c>
      <c r="B19" s="61" t="s">
        <v>15</v>
      </c>
      <c r="C19" s="62"/>
      <c r="D19" s="62"/>
      <c r="E19" s="62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4"/>
      <c r="R19" s="64"/>
    </row>
    <row r="20" spans="1:18" ht="23.25" customHeight="1" outlineLevel="2" x14ac:dyDescent="0.25">
      <c r="A20" s="16" t="s">
        <v>24</v>
      </c>
      <c r="B20" s="13" t="s">
        <v>15</v>
      </c>
      <c r="C20" s="65"/>
      <c r="D20" s="65"/>
      <c r="E20" s="65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7"/>
      <c r="R20" s="67"/>
    </row>
    <row r="21" spans="1:18" ht="23.25" customHeight="1" outlineLevel="3" x14ac:dyDescent="0.25">
      <c r="A21" s="17"/>
      <c r="B21" s="56" t="s">
        <v>13</v>
      </c>
      <c r="C21" s="68"/>
      <c r="D21" s="68"/>
      <c r="E21" s="68"/>
      <c r="F21" s="69"/>
      <c r="G21" s="69"/>
      <c r="H21" s="69"/>
      <c r="I21" s="69"/>
      <c r="J21" s="69"/>
      <c r="K21" s="69"/>
      <c r="L21" s="69"/>
      <c r="M21" s="69"/>
      <c r="N21" s="58"/>
      <c r="O21" s="58"/>
      <c r="P21" s="58"/>
      <c r="Q21" s="59"/>
      <c r="R21" s="59"/>
    </row>
    <row r="22" spans="1:18" ht="21.75" customHeight="1" outlineLevel="3" x14ac:dyDescent="0.25">
      <c r="A22" s="17"/>
      <c r="B22" s="70" t="s">
        <v>171</v>
      </c>
      <c r="C22" s="71"/>
      <c r="D22" s="71"/>
      <c r="E22" s="71" t="s">
        <v>6</v>
      </c>
      <c r="F22" s="72">
        <v>1</v>
      </c>
      <c r="G22" s="72">
        <v>1</v>
      </c>
      <c r="H22" s="72">
        <v>1</v>
      </c>
      <c r="I22" s="72">
        <v>1</v>
      </c>
      <c r="J22" s="72">
        <v>1</v>
      </c>
      <c r="K22" s="72">
        <v>1</v>
      </c>
      <c r="L22" s="72">
        <v>1</v>
      </c>
      <c r="M22" s="72">
        <v>1</v>
      </c>
      <c r="N22" s="58">
        <f t="shared" ref="N22" si="1">SUM(F22:M22)</f>
        <v>8</v>
      </c>
      <c r="O22" s="73"/>
      <c r="P22" s="29">
        <f>O22*N22</f>
        <v>0</v>
      </c>
      <c r="Q22" s="97"/>
      <c r="R22" s="59"/>
    </row>
    <row r="23" spans="1:18" ht="21.75" customHeight="1" outlineLevel="1" x14ac:dyDescent="0.25">
      <c r="A23" s="60" t="s">
        <v>23</v>
      </c>
      <c r="B23" s="61" t="s">
        <v>19</v>
      </c>
      <c r="C23" s="62"/>
      <c r="D23" s="62"/>
      <c r="E23" s="62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4"/>
      <c r="R23" s="64"/>
    </row>
    <row r="24" spans="1:18" ht="21.75" customHeight="1" outlineLevel="2" x14ac:dyDescent="0.25">
      <c r="A24" s="16" t="s">
        <v>25</v>
      </c>
      <c r="B24" s="13" t="s">
        <v>19</v>
      </c>
      <c r="C24" s="65"/>
      <c r="D24" s="65"/>
      <c r="E24" s="6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7"/>
      <c r="R24" s="67"/>
    </row>
    <row r="25" spans="1:18" ht="21.75" customHeight="1" outlineLevel="3" x14ac:dyDescent="0.25">
      <c r="A25" s="17"/>
      <c r="B25" s="56" t="s">
        <v>13</v>
      </c>
      <c r="C25" s="68"/>
      <c r="D25" s="68"/>
      <c r="E25" s="68"/>
      <c r="F25" s="69"/>
      <c r="G25" s="69"/>
      <c r="H25" s="69"/>
      <c r="I25" s="69"/>
      <c r="J25" s="69"/>
      <c r="K25" s="69"/>
      <c r="L25" s="69"/>
      <c r="M25" s="69"/>
      <c r="N25" s="58"/>
      <c r="O25" s="58"/>
      <c r="P25" s="58"/>
      <c r="Q25" s="59"/>
      <c r="R25" s="59"/>
    </row>
    <row r="26" spans="1:18" ht="21.75" customHeight="1" outlineLevel="3" x14ac:dyDescent="0.25">
      <c r="A26" s="17"/>
      <c r="B26" s="70" t="s">
        <v>58</v>
      </c>
      <c r="C26" s="71"/>
      <c r="D26" s="71"/>
      <c r="E26" s="71" t="s">
        <v>3</v>
      </c>
      <c r="F26" s="72">
        <v>1092.5999999999999</v>
      </c>
      <c r="G26" s="72">
        <v>989.8</v>
      </c>
      <c r="H26" s="72">
        <v>1141.8</v>
      </c>
      <c r="I26" s="72">
        <v>817.8</v>
      </c>
      <c r="J26" s="72">
        <v>798.8</v>
      </c>
      <c r="K26" s="72">
        <v>1165.8</v>
      </c>
      <c r="L26" s="72">
        <v>1069.8</v>
      </c>
      <c r="M26" s="72">
        <v>638.4</v>
      </c>
      <c r="N26" s="58">
        <f>SUM(F26:M26)</f>
        <v>7714.8</v>
      </c>
      <c r="O26" s="73"/>
      <c r="P26" s="29">
        <f>O26*N26</f>
        <v>0</v>
      </c>
      <c r="Q26" s="59"/>
      <c r="R26" s="59"/>
    </row>
    <row r="27" spans="1:18" ht="21.75" customHeight="1" outlineLevel="3" x14ac:dyDescent="0.25">
      <c r="A27" s="17"/>
      <c r="B27" s="70" t="s">
        <v>59</v>
      </c>
      <c r="C27" s="71"/>
      <c r="D27" s="71"/>
      <c r="E27" s="71" t="s">
        <v>3</v>
      </c>
      <c r="F27" s="72">
        <v>181.6</v>
      </c>
      <c r="G27" s="72">
        <v>172.8</v>
      </c>
      <c r="H27" s="72">
        <v>183.8</v>
      </c>
      <c r="I27" s="72">
        <v>153.80000000000001</v>
      </c>
      <c r="J27" s="72">
        <v>151.80000000000001</v>
      </c>
      <c r="K27" s="72">
        <v>185.8</v>
      </c>
      <c r="L27" s="72">
        <v>180.8</v>
      </c>
      <c r="M27" s="72">
        <v>136.4</v>
      </c>
      <c r="N27" s="58">
        <f>SUM(F27:M27)</f>
        <v>1346.8</v>
      </c>
      <c r="O27" s="73"/>
      <c r="P27" s="29">
        <f t="shared" ref="P27" si="2">O27*N27</f>
        <v>0</v>
      </c>
      <c r="Q27" s="59"/>
      <c r="R27" s="59"/>
    </row>
    <row r="28" spans="1:18" ht="21.75" customHeight="1" outlineLevel="1" x14ac:dyDescent="0.25">
      <c r="A28" s="60" t="s">
        <v>35</v>
      </c>
      <c r="B28" s="61" t="s">
        <v>7</v>
      </c>
      <c r="C28" s="62"/>
      <c r="D28" s="62"/>
      <c r="E28" s="62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4"/>
      <c r="R28" s="64"/>
    </row>
    <row r="29" spans="1:18" ht="21.75" customHeight="1" outlineLevel="2" x14ac:dyDescent="0.25">
      <c r="A29" s="16" t="s">
        <v>36</v>
      </c>
      <c r="B29" s="13" t="s">
        <v>7</v>
      </c>
      <c r="C29" s="65"/>
      <c r="D29" s="65"/>
      <c r="E29" s="65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7"/>
      <c r="R29" s="67"/>
    </row>
    <row r="30" spans="1:18" ht="21.75" customHeight="1" outlineLevel="3" x14ac:dyDescent="0.25">
      <c r="A30" s="17"/>
      <c r="B30" s="56" t="s">
        <v>13</v>
      </c>
      <c r="C30" s="68"/>
      <c r="D30" s="68"/>
      <c r="E30" s="68"/>
      <c r="F30" s="69"/>
      <c r="G30" s="69"/>
      <c r="H30" s="69"/>
      <c r="I30" s="69"/>
      <c r="J30" s="69"/>
      <c r="K30" s="69"/>
      <c r="L30" s="69"/>
      <c r="M30" s="69"/>
      <c r="N30" s="58"/>
      <c r="O30" s="58"/>
      <c r="P30" s="58"/>
      <c r="Q30" s="59"/>
      <c r="R30" s="59"/>
    </row>
    <row r="31" spans="1:18" ht="21.75" customHeight="1" outlineLevel="3" x14ac:dyDescent="0.25">
      <c r="A31" s="17"/>
      <c r="B31" s="70" t="s">
        <v>57</v>
      </c>
      <c r="C31" s="71"/>
      <c r="D31" s="71"/>
      <c r="E31" s="71" t="s">
        <v>6</v>
      </c>
      <c r="F31" s="72">
        <v>1</v>
      </c>
      <c r="G31" s="72">
        <v>1</v>
      </c>
      <c r="H31" s="72">
        <v>1</v>
      </c>
      <c r="I31" s="72">
        <v>1</v>
      </c>
      <c r="J31" s="72">
        <v>1</v>
      </c>
      <c r="K31" s="72">
        <v>1</v>
      </c>
      <c r="L31" s="72">
        <v>1</v>
      </c>
      <c r="M31" s="72">
        <v>1</v>
      </c>
      <c r="N31" s="58">
        <f t="shared" ref="N31" si="3">SUM(F31:M31)</f>
        <v>8</v>
      </c>
      <c r="O31" s="73"/>
      <c r="P31" s="29">
        <f>O31*N31</f>
        <v>0</v>
      </c>
      <c r="Q31" s="59"/>
      <c r="R31" s="59"/>
    </row>
    <row r="32" spans="1:18" ht="21.75" customHeight="1" x14ac:dyDescent="0.25">
      <c r="A32" s="16"/>
      <c r="B32" s="121" t="s">
        <v>167</v>
      </c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17">
        <f>SUM(P16:P31)</f>
        <v>0</v>
      </c>
      <c r="Q32" s="33"/>
      <c r="R32" s="1"/>
    </row>
    <row r="34" spans="1:18" s="24" customFormat="1" x14ac:dyDescent="0.25">
      <c r="A34"/>
      <c r="B34" s="45" t="s">
        <v>44</v>
      </c>
      <c r="C34"/>
      <c r="D34" s="107"/>
      <c r="E34"/>
      <c r="F34"/>
      <c r="G34"/>
      <c r="H34"/>
      <c r="I34"/>
      <c r="J34"/>
      <c r="K34"/>
      <c r="L34"/>
      <c r="M34"/>
      <c r="N34" s="2"/>
      <c r="O34" s="2"/>
      <c r="P34" s="2"/>
      <c r="Q34" s="85"/>
      <c r="R34" s="2"/>
    </row>
    <row r="35" spans="1:18" s="24" customFormat="1" ht="24" customHeight="1" x14ac:dyDescent="0.25">
      <c r="A35" s="79" t="s">
        <v>37</v>
      </c>
      <c r="B35" s="120" t="s">
        <v>45</v>
      </c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</row>
    <row r="36" spans="1:18" s="24" customFormat="1" ht="40.5" customHeight="1" x14ac:dyDescent="0.25">
      <c r="A36" s="38" t="s">
        <v>37</v>
      </c>
      <c r="B36" s="120" t="s">
        <v>46</v>
      </c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</row>
    <row r="37" spans="1:18" s="24" customFormat="1" ht="24.75" customHeight="1" x14ac:dyDescent="0.25">
      <c r="A37" s="79" t="s">
        <v>37</v>
      </c>
      <c r="B37" s="119" t="s">
        <v>47</v>
      </c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</row>
    <row r="42" spans="1:18" x14ac:dyDescent="0.25">
      <c r="B42" s="110"/>
    </row>
    <row r="43" spans="1:18" x14ac:dyDescent="0.25">
      <c r="B43" s="110"/>
    </row>
    <row r="44" spans="1:18" x14ac:dyDescent="0.25">
      <c r="B44" s="111"/>
    </row>
    <row r="45" spans="1:18" x14ac:dyDescent="0.25">
      <c r="B45" s="111"/>
    </row>
    <row r="46" spans="1:18" x14ac:dyDescent="0.25">
      <c r="B46" s="111"/>
    </row>
    <row r="47" spans="1:18" x14ac:dyDescent="0.25">
      <c r="B47" s="111"/>
    </row>
    <row r="48" spans="1:18" x14ac:dyDescent="0.25">
      <c r="B48" s="111"/>
    </row>
    <row r="49" spans="2:2" x14ac:dyDescent="0.25">
      <c r="B49" s="110"/>
    </row>
    <row r="50" spans="2:2" x14ac:dyDescent="0.25">
      <c r="B50" s="110"/>
    </row>
    <row r="51" spans="2:2" x14ac:dyDescent="0.25">
      <c r="B51" s="110"/>
    </row>
    <row r="52" spans="2:2" x14ac:dyDescent="0.25">
      <c r="B52" s="110"/>
    </row>
    <row r="53" spans="2:2" x14ac:dyDescent="0.25">
      <c r="B53" s="110"/>
    </row>
    <row r="54" spans="2:2" x14ac:dyDescent="0.25">
      <c r="B54" s="110"/>
    </row>
    <row r="55" spans="2:2" x14ac:dyDescent="0.25">
      <c r="B55" s="110"/>
    </row>
    <row r="56" spans="2:2" x14ac:dyDescent="0.25">
      <c r="B56" s="110"/>
    </row>
    <row r="57" spans="2:2" x14ac:dyDescent="0.25">
      <c r="B57" s="110"/>
    </row>
    <row r="58" spans="2:2" x14ac:dyDescent="0.25">
      <c r="B58" s="110"/>
    </row>
  </sheetData>
  <mergeCells count="4">
    <mergeCell ref="B37:R37"/>
    <mergeCell ref="B32:O32"/>
    <mergeCell ref="B35:R35"/>
    <mergeCell ref="B36:R36"/>
  </mergeCells>
  <pageMargins left="0.70866141732283472" right="0.70866141732283472" top="0.74803149606299213" bottom="0.74803149606299213" header="0.31496062992125984" footer="0.31496062992125984"/>
  <pageSetup paperSize="8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B500-FF45-4C0D-A435-1940DF7ED0C1}">
  <sheetPr>
    <tabColor rgb="FFFFC000"/>
    <pageSetUpPr fitToPage="1"/>
  </sheetPr>
  <dimension ref="A1:R135"/>
  <sheetViews>
    <sheetView view="pageBreakPreview" zoomScale="55" zoomScaleNormal="90" zoomScaleSheetLayoutView="55" workbookViewId="0">
      <pane ySplit="11" topLeftCell="A12" activePane="bottomLeft" state="frozen"/>
      <selection pane="bottomLeft" activeCell="K18" sqref="K18"/>
    </sheetView>
  </sheetViews>
  <sheetFormatPr defaultColWidth="9.140625" defaultRowHeight="15.75" outlineLevelRow="3" outlineLevelCol="1" x14ac:dyDescent="0.25"/>
  <cols>
    <col min="1" max="1" width="13.140625" style="15" customWidth="1"/>
    <col min="2" max="2" width="89.42578125" style="12" customWidth="1"/>
    <col min="3" max="3" width="12.28515625" style="2" customWidth="1"/>
    <col min="4" max="4" width="58.7109375" style="12" customWidth="1"/>
    <col min="5" max="5" width="15.85546875" style="2" bestFit="1" customWidth="1"/>
    <col min="6" max="13" width="15.85546875" style="35" customWidth="1" outlineLevel="1"/>
    <col min="14" max="14" width="16.5703125" style="35" customWidth="1" outlineLevel="1"/>
    <col min="15" max="15" width="21.5703125" style="36" customWidth="1"/>
    <col min="16" max="16" width="21.7109375" style="35" customWidth="1"/>
    <col min="17" max="17" width="26.5703125" style="36" customWidth="1"/>
    <col min="18" max="18" width="32.7109375" style="2" customWidth="1"/>
    <col min="19" max="16384" width="9.140625" style="2"/>
  </cols>
  <sheetData>
    <row r="1" spans="1:18" s="24" customFormat="1" x14ac:dyDescent="0.25">
      <c r="A1" s="26"/>
      <c r="B1" s="90"/>
      <c r="D1" s="90"/>
      <c r="N1" s="27"/>
      <c r="O1" s="25"/>
      <c r="Q1" s="93"/>
      <c r="R1" s="91" t="s">
        <v>39</v>
      </c>
    </row>
    <row r="2" spans="1:18" s="24" customFormat="1" x14ac:dyDescent="0.25">
      <c r="A2" s="26"/>
      <c r="B2" s="90"/>
      <c r="D2" s="90"/>
      <c r="N2" s="27"/>
      <c r="O2" s="25"/>
      <c r="Q2" s="93"/>
      <c r="R2" s="91" t="s">
        <v>40</v>
      </c>
    </row>
    <row r="3" spans="1:18" s="24" customFormat="1" x14ac:dyDescent="0.25">
      <c r="A3" s="26"/>
      <c r="B3" s="92" t="s">
        <v>41</v>
      </c>
      <c r="D3" s="92" t="s">
        <v>42</v>
      </c>
      <c r="N3" s="27"/>
      <c r="P3" s="93" t="s">
        <v>43</v>
      </c>
      <c r="Q3" s="93"/>
    </row>
    <row r="4" spans="1:18" s="24" customFormat="1" x14ac:dyDescent="0.25">
      <c r="A4" s="26"/>
      <c r="B4" s="90"/>
      <c r="D4" s="90"/>
      <c r="N4" s="27"/>
      <c r="Q4" s="93"/>
    </row>
    <row r="5" spans="1:18" s="24" customFormat="1" x14ac:dyDescent="0.25">
      <c r="A5" s="26"/>
      <c r="B5" s="90"/>
      <c r="D5" s="90"/>
      <c r="N5" s="27"/>
      <c r="Q5" s="93"/>
    </row>
    <row r="6" spans="1:18" s="24" customFormat="1" x14ac:dyDescent="0.25">
      <c r="A6" s="26"/>
      <c r="B6" s="24" t="s">
        <v>62</v>
      </c>
      <c r="D6" s="90" t="s">
        <v>164</v>
      </c>
      <c r="N6" s="27"/>
      <c r="P6" s="24" t="s">
        <v>164</v>
      </c>
      <c r="Q6" s="93"/>
    </row>
    <row r="7" spans="1:18" x14ac:dyDescent="0.25">
      <c r="N7" s="36"/>
      <c r="O7" s="35"/>
      <c r="Q7" s="85"/>
    </row>
    <row r="8" spans="1:18" s="28" customFormat="1" x14ac:dyDescent="0.25">
      <c r="A8" s="88"/>
      <c r="D8" s="89"/>
      <c r="E8" s="28" t="s">
        <v>170</v>
      </c>
    </row>
    <row r="9" spans="1:18" s="28" customFormat="1" x14ac:dyDescent="0.25">
      <c r="A9" s="88"/>
      <c r="D9" s="89"/>
      <c r="E9" s="28" t="s">
        <v>101</v>
      </c>
    </row>
    <row r="10" spans="1:18" x14ac:dyDescent="0.25">
      <c r="N10" s="36"/>
      <c r="O10" s="35"/>
      <c r="Q10" s="85"/>
    </row>
    <row r="11" spans="1:18" s="85" customFormat="1" ht="25.5" customHeight="1" x14ac:dyDescent="0.25">
      <c r="A11" s="47" t="s">
        <v>0</v>
      </c>
      <c r="B11" s="44" t="s">
        <v>1</v>
      </c>
      <c r="C11" s="44" t="s">
        <v>26</v>
      </c>
      <c r="D11" s="44" t="s">
        <v>27</v>
      </c>
      <c r="E11" s="44" t="s">
        <v>11</v>
      </c>
      <c r="F11" s="39" t="s">
        <v>102</v>
      </c>
      <c r="G11" s="39" t="s">
        <v>103</v>
      </c>
      <c r="H11" s="39" t="s">
        <v>104</v>
      </c>
      <c r="I11" s="39" t="s">
        <v>105</v>
      </c>
      <c r="J11" s="39" t="s">
        <v>106</v>
      </c>
      <c r="K11" s="39" t="s">
        <v>107</v>
      </c>
      <c r="L11" s="39" t="s">
        <v>108</v>
      </c>
      <c r="M11" s="39" t="s">
        <v>109</v>
      </c>
      <c r="N11" s="48" t="s">
        <v>2</v>
      </c>
      <c r="O11" s="48" t="s">
        <v>8</v>
      </c>
      <c r="P11" s="48" t="s">
        <v>9</v>
      </c>
      <c r="Q11" s="49" t="s">
        <v>10</v>
      </c>
      <c r="R11" s="49" t="s">
        <v>38</v>
      </c>
    </row>
    <row r="12" spans="1:18" ht="22.5" customHeight="1" x14ac:dyDescent="0.25">
      <c r="A12" s="50">
        <v>11</v>
      </c>
      <c r="B12" s="51" t="s">
        <v>12</v>
      </c>
      <c r="C12" s="52"/>
      <c r="D12" s="52"/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4"/>
      <c r="R12" s="54"/>
    </row>
    <row r="13" spans="1:18" ht="22.5" customHeight="1" x14ac:dyDescent="0.25">
      <c r="A13" s="55" t="s">
        <v>20</v>
      </c>
      <c r="B13" s="56" t="s">
        <v>16</v>
      </c>
      <c r="C13" s="57"/>
      <c r="D13" s="57"/>
      <c r="E13" s="57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9"/>
      <c r="R13" s="59"/>
    </row>
    <row r="14" spans="1:18" s="42" customFormat="1" ht="59.25" customHeight="1" outlineLevel="3" x14ac:dyDescent="0.25">
      <c r="A14" s="21"/>
      <c r="B14" s="8" t="s">
        <v>29</v>
      </c>
      <c r="C14" s="9"/>
      <c r="D14" s="10" t="s">
        <v>117</v>
      </c>
      <c r="E14" s="9" t="s">
        <v>4</v>
      </c>
      <c r="F14" s="41">
        <v>3292.5</v>
      </c>
      <c r="G14" s="41">
        <v>2645</v>
      </c>
      <c r="H14" s="41">
        <v>3196</v>
      </c>
      <c r="I14" s="41">
        <v>1297.5999999999999</v>
      </c>
      <c r="J14" s="41">
        <v>1312</v>
      </c>
      <c r="K14" s="41">
        <v>3237.4</v>
      </c>
      <c r="L14" s="41">
        <v>2536</v>
      </c>
      <c r="M14" s="41">
        <v>2518.4</v>
      </c>
      <c r="N14" s="112">
        <f t="shared" ref="N14:N38" si="0">SUM(F14:M14)</f>
        <v>20034.900000000001</v>
      </c>
      <c r="O14" s="41"/>
      <c r="P14" s="41">
        <f>O14*N14</f>
        <v>0</v>
      </c>
      <c r="Q14" s="104"/>
      <c r="R14" s="7"/>
    </row>
    <row r="15" spans="1:18" s="42" customFormat="1" ht="59.25" customHeight="1" outlineLevel="3" x14ac:dyDescent="0.25">
      <c r="A15" s="21"/>
      <c r="B15" s="8" t="s">
        <v>32</v>
      </c>
      <c r="C15" s="9"/>
      <c r="D15" s="83" t="s">
        <v>111</v>
      </c>
      <c r="E15" s="9" t="s">
        <v>4</v>
      </c>
      <c r="F15" s="41">
        <v>35</v>
      </c>
      <c r="G15" s="41">
        <v>17</v>
      </c>
      <c r="H15" s="41">
        <v>30</v>
      </c>
      <c r="I15" s="41">
        <v>25</v>
      </c>
      <c r="J15" s="41">
        <v>15</v>
      </c>
      <c r="K15" s="41">
        <v>28</v>
      </c>
      <c r="L15" s="41">
        <v>15</v>
      </c>
      <c r="M15" s="41">
        <v>30</v>
      </c>
      <c r="N15" s="112">
        <f t="shared" si="0"/>
        <v>195</v>
      </c>
      <c r="O15" s="41"/>
      <c r="P15" s="41">
        <f t="shared" ref="P15:P38" si="1">O15*N15</f>
        <v>0</v>
      </c>
      <c r="Q15" s="104"/>
      <c r="R15" s="7"/>
    </row>
    <row r="16" spans="1:18" s="42" customFormat="1" ht="77.25" customHeight="1" outlineLevel="3" x14ac:dyDescent="0.25">
      <c r="A16" s="21"/>
      <c r="B16" s="8" t="s">
        <v>33</v>
      </c>
      <c r="C16" s="9"/>
      <c r="D16" s="83" t="s">
        <v>118</v>
      </c>
      <c r="E16" s="9" t="s">
        <v>4</v>
      </c>
      <c r="F16" s="41">
        <v>152</v>
      </c>
      <c r="G16" s="41">
        <v>152</v>
      </c>
      <c r="H16" s="41">
        <v>152</v>
      </c>
      <c r="I16" s="41">
        <v>152</v>
      </c>
      <c r="J16" s="41">
        <v>152</v>
      </c>
      <c r="K16" s="41">
        <v>152</v>
      </c>
      <c r="L16" s="41">
        <v>152</v>
      </c>
      <c r="M16" s="41">
        <v>152</v>
      </c>
      <c r="N16" s="112">
        <f t="shared" si="0"/>
        <v>1216</v>
      </c>
      <c r="O16" s="41"/>
      <c r="P16" s="41">
        <f t="shared" si="1"/>
        <v>0</v>
      </c>
      <c r="Q16" s="104"/>
      <c r="R16" s="7"/>
    </row>
    <row r="17" spans="1:18" s="42" customFormat="1" ht="59.25" customHeight="1" outlineLevel="3" x14ac:dyDescent="0.25">
      <c r="A17" s="21"/>
      <c r="B17" s="8" t="s">
        <v>34</v>
      </c>
      <c r="C17" s="9"/>
      <c r="D17" s="83" t="s">
        <v>119</v>
      </c>
      <c r="E17" s="9" t="s">
        <v>4</v>
      </c>
      <c r="F17" s="41">
        <v>40</v>
      </c>
      <c r="G17" s="41">
        <v>32</v>
      </c>
      <c r="H17" s="41">
        <v>32</v>
      </c>
      <c r="I17" s="41">
        <v>32</v>
      </c>
      <c r="J17" s="41">
        <v>32</v>
      </c>
      <c r="K17" s="41">
        <v>32</v>
      </c>
      <c r="L17" s="41">
        <v>32</v>
      </c>
      <c r="M17" s="41">
        <v>40</v>
      </c>
      <c r="N17" s="112">
        <f t="shared" si="0"/>
        <v>272</v>
      </c>
      <c r="O17" s="41"/>
      <c r="P17" s="41">
        <f t="shared" si="1"/>
        <v>0</v>
      </c>
      <c r="Q17" s="104"/>
      <c r="R17" s="7"/>
    </row>
    <row r="18" spans="1:18" s="6" customFormat="1" ht="59.25" customHeight="1" outlineLevel="3" x14ac:dyDescent="0.25">
      <c r="A18" s="21"/>
      <c r="B18" s="4" t="s">
        <v>61</v>
      </c>
      <c r="C18" s="5"/>
      <c r="D18" s="83" t="s">
        <v>114</v>
      </c>
      <c r="E18" s="5" t="s">
        <v>4</v>
      </c>
      <c r="F18" s="32">
        <v>0</v>
      </c>
      <c r="G18" s="32">
        <v>0</v>
      </c>
      <c r="H18" s="32">
        <v>0</v>
      </c>
      <c r="I18" s="32">
        <v>80</v>
      </c>
      <c r="J18" s="32">
        <v>0</v>
      </c>
      <c r="K18" s="32">
        <v>0</v>
      </c>
      <c r="L18" s="32">
        <v>0</v>
      </c>
      <c r="M18" s="32">
        <v>0</v>
      </c>
      <c r="N18" s="113">
        <f>SUM(F18:M18)</f>
        <v>80</v>
      </c>
      <c r="O18" s="41"/>
      <c r="P18" s="32">
        <f>O18*N18</f>
        <v>0</v>
      </c>
      <c r="Q18" s="109"/>
      <c r="R18" s="23"/>
    </row>
    <row r="19" spans="1:18" s="6" customFormat="1" ht="59.25" customHeight="1" outlineLevel="3" x14ac:dyDescent="0.25">
      <c r="A19" s="21"/>
      <c r="B19" s="4" t="s">
        <v>112</v>
      </c>
      <c r="C19" s="5"/>
      <c r="D19" s="83" t="s">
        <v>120</v>
      </c>
      <c r="E19" s="5" t="s">
        <v>4</v>
      </c>
      <c r="F19" s="87">
        <v>210</v>
      </c>
      <c r="G19" s="32">
        <v>150</v>
      </c>
      <c r="H19" s="32">
        <v>90</v>
      </c>
      <c r="I19" s="32">
        <v>0</v>
      </c>
      <c r="J19" s="32">
        <v>90</v>
      </c>
      <c r="K19" s="32">
        <v>150</v>
      </c>
      <c r="L19" s="32">
        <v>210</v>
      </c>
      <c r="M19" s="32">
        <v>270</v>
      </c>
      <c r="N19" s="113">
        <f t="shared" ref="N19" si="2">SUM(F19:M19)</f>
        <v>1170</v>
      </c>
      <c r="O19" s="41"/>
      <c r="P19" s="32">
        <f>O19*N19</f>
        <v>0</v>
      </c>
      <c r="Q19" s="109"/>
      <c r="R19" s="23"/>
    </row>
    <row r="20" spans="1:18" s="42" customFormat="1" ht="68.25" customHeight="1" outlineLevel="3" x14ac:dyDescent="0.25">
      <c r="A20" s="21"/>
      <c r="B20" s="8" t="s">
        <v>30</v>
      </c>
      <c r="C20" s="9"/>
      <c r="D20" s="83" t="s">
        <v>122</v>
      </c>
      <c r="E20" s="9" t="s">
        <v>4</v>
      </c>
      <c r="F20" s="115">
        <v>405</v>
      </c>
      <c r="G20" s="115">
        <v>327</v>
      </c>
      <c r="H20" s="115">
        <v>280</v>
      </c>
      <c r="I20" s="115">
        <v>185</v>
      </c>
      <c r="J20" s="115">
        <v>265</v>
      </c>
      <c r="K20" s="115">
        <v>338</v>
      </c>
      <c r="L20" s="115">
        <v>385</v>
      </c>
      <c r="M20" s="115">
        <v>460</v>
      </c>
      <c r="N20" s="40">
        <f t="shared" si="0"/>
        <v>2645</v>
      </c>
      <c r="O20" s="41"/>
      <c r="P20" s="41">
        <f t="shared" ref="P20" si="3">O20*N20</f>
        <v>0</v>
      </c>
      <c r="Q20" s="104"/>
      <c r="R20" s="7"/>
    </row>
    <row r="21" spans="1:18" s="42" customFormat="1" ht="39.75" customHeight="1" outlineLevel="3" x14ac:dyDescent="0.25">
      <c r="A21" s="21"/>
      <c r="B21" s="8" t="s">
        <v>31</v>
      </c>
      <c r="C21" s="9"/>
      <c r="D21" s="83" t="s">
        <v>124</v>
      </c>
      <c r="E21" s="9" t="s">
        <v>4</v>
      </c>
      <c r="F21" s="43">
        <v>8</v>
      </c>
      <c r="G21" s="43">
        <v>8</v>
      </c>
      <c r="H21" s="43">
        <v>8</v>
      </c>
      <c r="I21" s="43">
        <v>8</v>
      </c>
      <c r="J21" s="43">
        <v>8</v>
      </c>
      <c r="K21" s="43">
        <v>8</v>
      </c>
      <c r="L21" s="43">
        <v>8</v>
      </c>
      <c r="M21" s="43">
        <v>8</v>
      </c>
      <c r="N21" s="40">
        <f t="shared" si="0"/>
        <v>64</v>
      </c>
      <c r="O21" s="41"/>
      <c r="P21" s="41">
        <f t="shared" si="1"/>
        <v>0</v>
      </c>
      <c r="Q21" s="104"/>
      <c r="R21" s="7"/>
    </row>
    <row r="22" spans="1:18" s="42" customFormat="1" ht="48.75" customHeight="1" outlineLevel="3" x14ac:dyDescent="0.25">
      <c r="A22" s="21"/>
      <c r="B22" s="8" t="s">
        <v>51</v>
      </c>
      <c r="C22" s="9"/>
      <c r="D22" s="83" t="s">
        <v>125</v>
      </c>
      <c r="E22" s="9" t="s">
        <v>4</v>
      </c>
      <c r="F22" s="43">
        <v>1.5</v>
      </c>
      <c r="G22" s="43">
        <v>1.2</v>
      </c>
      <c r="H22" s="43">
        <v>1.2</v>
      </c>
      <c r="I22" s="43">
        <v>1.2</v>
      </c>
      <c r="J22" s="43">
        <v>1.2</v>
      </c>
      <c r="K22" s="43">
        <v>1.2</v>
      </c>
      <c r="L22" s="43">
        <v>1.2</v>
      </c>
      <c r="M22" s="43">
        <v>1.5</v>
      </c>
      <c r="N22" s="40">
        <f t="shared" si="0"/>
        <v>10.199999999999999</v>
      </c>
      <c r="O22" s="41"/>
      <c r="P22" s="41">
        <f t="shared" si="1"/>
        <v>0</v>
      </c>
      <c r="Q22" s="104"/>
      <c r="R22" s="7"/>
    </row>
    <row r="23" spans="1:18" s="42" customFormat="1" ht="48.75" customHeight="1" outlineLevel="3" x14ac:dyDescent="0.25">
      <c r="A23" s="21"/>
      <c r="B23" s="4" t="s">
        <v>52</v>
      </c>
      <c r="C23" s="9"/>
      <c r="D23" s="83" t="s">
        <v>123</v>
      </c>
      <c r="E23" s="9" t="s">
        <v>4</v>
      </c>
      <c r="F23" s="43">
        <v>2506</v>
      </c>
      <c r="G23" s="43">
        <v>1988</v>
      </c>
      <c r="H23" s="43">
        <v>2553</v>
      </c>
      <c r="I23" s="43">
        <v>885.6</v>
      </c>
      <c r="J23" s="43">
        <v>900</v>
      </c>
      <c r="K23" s="43">
        <v>2594.4</v>
      </c>
      <c r="L23" s="43">
        <v>1914</v>
      </c>
      <c r="M23" s="43">
        <v>1889.4</v>
      </c>
      <c r="N23" s="40">
        <f t="shared" si="0"/>
        <v>15230.4</v>
      </c>
      <c r="O23" s="41"/>
      <c r="P23" s="41">
        <f t="shared" si="1"/>
        <v>0</v>
      </c>
      <c r="Q23" s="104"/>
      <c r="R23" s="7"/>
    </row>
    <row r="24" spans="1:18" s="42" customFormat="1" ht="48.75" customHeight="1" outlineLevel="3" x14ac:dyDescent="0.25">
      <c r="A24" s="21"/>
      <c r="B24" s="4" t="s">
        <v>56</v>
      </c>
      <c r="C24" s="9"/>
      <c r="D24" s="83" t="s">
        <v>115</v>
      </c>
      <c r="E24" s="9" t="s">
        <v>4</v>
      </c>
      <c r="F24" s="43">
        <v>39.1</v>
      </c>
      <c r="G24" s="43">
        <v>32.299999999999997</v>
      </c>
      <c r="H24" s="43">
        <v>39.1</v>
      </c>
      <c r="I24" s="43">
        <v>30.6</v>
      </c>
      <c r="J24" s="43">
        <v>30.6</v>
      </c>
      <c r="K24" s="43">
        <v>39.1</v>
      </c>
      <c r="L24" s="43">
        <v>32.299999999999997</v>
      </c>
      <c r="M24" s="43">
        <v>28.9</v>
      </c>
      <c r="N24" s="40">
        <f t="shared" si="0"/>
        <v>272</v>
      </c>
      <c r="O24" s="41"/>
      <c r="P24" s="41">
        <f t="shared" si="1"/>
        <v>0</v>
      </c>
      <c r="Q24" s="104"/>
      <c r="R24" s="7"/>
    </row>
    <row r="25" spans="1:18" s="42" customFormat="1" ht="24.75" customHeight="1" outlineLevel="3" x14ac:dyDescent="0.25">
      <c r="A25" s="21"/>
      <c r="B25" s="108" t="s">
        <v>126</v>
      </c>
      <c r="C25" s="9"/>
      <c r="D25" s="83"/>
      <c r="E25" s="9"/>
      <c r="F25" s="43"/>
      <c r="G25" s="43"/>
      <c r="H25" s="43"/>
      <c r="I25" s="43"/>
      <c r="J25" s="43"/>
      <c r="K25" s="43"/>
      <c r="L25" s="43"/>
      <c r="M25" s="43"/>
      <c r="N25" s="40"/>
      <c r="O25" s="41"/>
      <c r="P25" s="40"/>
      <c r="Q25" s="104"/>
      <c r="R25" s="7"/>
    </row>
    <row r="26" spans="1:18" s="42" customFormat="1" ht="41.25" customHeight="1" outlineLevel="3" x14ac:dyDescent="0.25">
      <c r="A26" s="21"/>
      <c r="B26" s="94" t="s">
        <v>85</v>
      </c>
      <c r="C26" s="9"/>
      <c r="D26" s="83"/>
      <c r="E26" s="9" t="s">
        <v>5</v>
      </c>
      <c r="F26" s="43">
        <v>4</v>
      </c>
      <c r="G26" s="43">
        <v>4</v>
      </c>
      <c r="H26" s="43">
        <v>4</v>
      </c>
      <c r="I26" s="43">
        <v>0</v>
      </c>
      <c r="J26" s="43">
        <v>4</v>
      </c>
      <c r="K26" s="43">
        <v>4</v>
      </c>
      <c r="L26" s="43">
        <v>4</v>
      </c>
      <c r="M26" s="43">
        <v>4</v>
      </c>
      <c r="N26" s="40">
        <f t="shared" si="0"/>
        <v>28</v>
      </c>
      <c r="O26" s="41"/>
      <c r="P26" s="41">
        <f t="shared" si="1"/>
        <v>0</v>
      </c>
      <c r="Q26" s="104"/>
      <c r="R26" s="7"/>
    </row>
    <row r="27" spans="1:18" s="42" customFormat="1" ht="41.25" customHeight="1" outlineLevel="3" x14ac:dyDescent="0.25">
      <c r="A27" s="21"/>
      <c r="B27" s="94" t="s">
        <v>87</v>
      </c>
      <c r="C27" s="9"/>
      <c r="D27" s="83"/>
      <c r="E27" s="9" t="s">
        <v>5</v>
      </c>
      <c r="F27" s="43">
        <v>48</v>
      </c>
      <c r="G27" s="43">
        <v>48</v>
      </c>
      <c r="H27" s="43">
        <v>48</v>
      </c>
      <c r="I27" s="43">
        <v>60</v>
      </c>
      <c r="J27" s="43">
        <v>48</v>
      </c>
      <c r="K27" s="43">
        <v>48</v>
      </c>
      <c r="L27" s="43">
        <v>48</v>
      </c>
      <c r="M27" s="43">
        <v>48</v>
      </c>
      <c r="N27" s="40">
        <f t="shared" si="0"/>
        <v>396</v>
      </c>
      <c r="O27" s="41"/>
      <c r="P27" s="41">
        <f t="shared" si="1"/>
        <v>0</v>
      </c>
      <c r="Q27" s="104"/>
      <c r="R27" s="7"/>
    </row>
    <row r="28" spans="1:18" s="42" customFormat="1" ht="41.25" customHeight="1" outlineLevel="3" x14ac:dyDescent="0.25">
      <c r="A28" s="21"/>
      <c r="B28" s="94" t="s">
        <v>136</v>
      </c>
      <c r="C28" s="9"/>
      <c r="D28" s="83"/>
      <c r="E28" s="9" t="s">
        <v>5</v>
      </c>
      <c r="F28" s="43">
        <v>810</v>
      </c>
      <c r="G28" s="43">
        <v>654</v>
      </c>
      <c r="H28" s="43">
        <v>560</v>
      </c>
      <c r="I28" s="43">
        <v>370</v>
      </c>
      <c r="J28" s="43">
        <v>530</v>
      </c>
      <c r="K28" s="43">
        <v>676</v>
      </c>
      <c r="L28" s="43">
        <v>770</v>
      </c>
      <c r="M28" s="43">
        <v>920</v>
      </c>
      <c r="N28" s="40">
        <f t="shared" si="0"/>
        <v>5290</v>
      </c>
      <c r="O28" s="41"/>
      <c r="P28" s="41">
        <f t="shared" si="1"/>
        <v>0</v>
      </c>
      <c r="Q28" s="104"/>
      <c r="R28" s="7"/>
    </row>
    <row r="29" spans="1:18" s="42" customFormat="1" ht="41.25" customHeight="1" outlineLevel="3" x14ac:dyDescent="0.25">
      <c r="A29" s="21"/>
      <c r="B29" s="94" t="s">
        <v>137</v>
      </c>
      <c r="C29" s="9"/>
      <c r="D29" s="83"/>
      <c r="E29" s="9" t="s">
        <v>5</v>
      </c>
      <c r="F29" s="43">
        <v>15574.5</v>
      </c>
      <c r="G29" s="43">
        <v>12362</v>
      </c>
      <c r="H29" s="43">
        <v>15050</v>
      </c>
      <c r="I29" s="43">
        <v>5698</v>
      </c>
      <c r="J29" s="43">
        <v>5930</v>
      </c>
      <c r="K29" s="43">
        <v>15373</v>
      </c>
      <c r="L29" s="43">
        <v>11984</v>
      </c>
      <c r="M29" s="43">
        <v>12036</v>
      </c>
      <c r="N29" s="40">
        <f t="shared" si="0"/>
        <v>94007.5</v>
      </c>
      <c r="O29" s="41"/>
      <c r="P29" s="41">
        <f t="shared" si="1"/>
        <v>0</v>
      </c>
      <c r="Q29" s="104"/>
      <c r="R29" s="7"/>
    </row>
    <row r="30" spans="1:18" s="42" customFormat="1" ht="41.25" customHeight="1" outlineLevel="3" x14ac:dyDescent="0.25">
      <c r="A30" s="21"/>
      <c r="B30" s="94" t="s">
        <v>128</v>
      </c>
      <c r="C30" s="9"/>
      <c r="D30" s="83"/>
      <c r="E30" s="9" t="s">
        <v>5</v>
      </c>
      <c r="F30" s="43">
        <v>1</v>
      </c>
      <c r="G30" s="43">
        <v>1</v>
      </c>
      <c r="H30" s="43">
        <v>1</v>
      </c>
      <c r="I30" s="43">
        <v>1</v>
      </c>
      <c r="J30" s="43">
        <v>1</v>
      </c>
      <c r="K30" s="43">
        <v>1</v>
      </c>
      <c r="L30" s="43">
        <v>1</v>
      </c>
      <c r="M30" s="43">
        <v>1</v>
      </c>
      <c r="N30" s="40">
        <f t="shared" si="0"/>
        <v>8</v>
      </c>
      <c r="O30" s="41"/>
      <c r="P30" s="41">
        <f t="shared" si="1"/>
        <v>0</v>
      </c>
      <c r="Q30" s="104"/>
      <c r="R30" s="7"/>
    </row>
    <row r="31" spans="1:18" s="42" customFormat="1" ht="41.25" customHeight="1" outlineLevel="3" x14ac:dyDescent="0.25">
      <c r="A31" s="102"/>
      <c r="B31" s="94" t="s">
        <v>133</v>
      </c>
      <c r="C31" s="9"/>
      <c r="D31" s="83"/>
      <c r="E31" s="9" t="s">
        <v>5</v>
      </c>
      <c r="F31" s="30">
        <v>3</v>
      </c>
      <c r="G31" s="30">
        <v>3</v>
      </c>
      <c r="H31" s="30">
        <v>3</v>
      </c>
      <c r="I31" s="30">
        <v>3</v>
      </c>
      <c r="J31" s="30">
        <v>3</v>
      </c>
      <c r="K31" s="30">
        <v>3</v>
      </c>
      <c r="L31" s="30">
        <v>3</v>
      </c>
      <c r="M31" s="30">
        <v>3</v>
      </c>
      <c r="N31" s="40">
        <f t="shared" si="0"/>
        <v>24</v>
      </c>
      <c r="O31" s="41"/>
      <c r="P31" s="41">
        <f t="shared" si="1"/>
        <v>0</v>
      </c>
      <c r="Q31" s="86"/>
      <c r="R31" s="7"/>
    </row>
    <row r="32" spans="1:18" s="42" customFormat="1" ht="41.25" customHeight="1" outlineLevel="3" x14ac:dyDescent="0.25">
      <c r="A32" s="21"/>
      <c r="B32" s="94" t="s">
        <v>100</v>
      </c>
      <c r="C32" s="9"/>
      <c r="D32" s="83"/>
      <c r="E32" s="9" t="s">
        <v>134</v>
      </c>
      <c r="F32" s="43">
        <v>1</v>
      </c>
      <c r="G32" s="43">
        <v>1</v>
      </c>
      <c r="H32" s="43">
        <v>1</v>
      </c>
      <c r="I32" s="43">
        <v>1</v>
      </c>
      <c r="J32" s="43">
        <v>1</v>
      </c>
      <c r="K32" s="43">
        <v>1</v>
      </c>
      <c r="L32" s="43">
        <v>1</v>
      </c>
      <c r="M32" s="43">
        <v>1</v>
      </c>
      <c r="N32" s="40">
        <f t="shared" si="0"/>
        <v>8</v>
      </c>
      <c r="O32" s="41"/>
      <c r="P32" s="41">
        <f t="shared" si="1"/>
        <v>0</v>
      </c>
      <c r="Q32" s="86"/>
      <c r="R32" s="7"/>
    </row>
    <row r="33" spans="1:18" s="42" customFormat="1" ht="41.25" customHeight="1" outlineLevel="3" x14ac:dyDescent="0.25">
      <c r="A33" s="21"/>
      <c r="B33" s="94" t="s">
        <v>135</v>
      </c>
      <c r="C33" s="9"/>
      <c r="D33" s="83"/>
      <c r="E33" s="9" t="s">
        <v>5</v>
      </c>
      <c r="F33" s="43">
        <v>1154</v>
      </c>
      <c r="G33" s="43">
        <v>916</v>
      </c>
      <c r="H33" s="43">
        <v>892</v>
      </c>
      <c r="I33" s="43">
        <v>496</v>
      </c>
      <c r="J33" s="43">
        <v>496</v>
      </c>
      <c r="K33" s="43">
        <v>892</v>
      </c>
      <c r="L33" s="43">
        <v>856</v>
      </c>
      <c r="M33" s="43">
        <v>884</v>
      </c>
      <c r="N33" s="40">
        <f t="shared" si="0"/>
        <v>6586</v>
      </c>
      <c r="O33" s="41"/>
      <c r="P33" s="41">
        <f t="shared" si="1"/>
        <v>0</v>
      </c>
      <c r="Q33" s="104"/>
      <c r="R33" s="7"/>
    </row>
    <row r="34" spans="1:18" s="42" customFormat="1" ht="41.25" customHeight="1" outlineLevel="3" x14ac:dyDescent="0.25">
      <c r="A34" s="21"/>
      <c r="B34" s="94" t="s">
        <v>127</v>
      </c>
      <c r="C34" s="9"/>
      <c r="D34" s="83"/>
      <c r="E34" s="9" t="s">
        <v>5</v>
      </c>
      <c r="F34" s="43">
        <v>179</v>
      </c>
      <c r="G34" s="43">
        <v>142</v>
      </c>
      <c r="H34" s="43">
        <v>138</v>
      </c>
      <c r="I34" s="43">
        <v>72</v>
      </c>
      <c r="J34" s="43">
        <v>72</v>
      </c>
      <c r="K34" s="43">
        <v>138</v>
      </c>
      <c r="L34" s="43">
        <v>132</v>
      </c>
      <c r="M34" s="43">
        <v>134</v>
      </c>
      <c r="N34" s="40">
        <f t="shared" si="0"/>
        <v>1007</v>
      </c>
      <c r="O34" s="41"/>
      <c r="P34" s="41">
        <f t="shared" si="1"/>
        <v>0</v>
      </c>
      <c r="Q34" s="104"/>
      <c r="R34" s="7"/>
    </row>
    <row r="35" spans="1:18" s="42" customFormat="1" ht="41.25" customHeight="1" outlineLevel="3" x14ac:dyDescent="0.25">
      <c r="A35" s="21"/>
      <c r="B35" s="94" t="s">
        <v>132</v>
      </c>
      <c r="C35" s="9"/>
      <c r="D35" s="83"/>
      <c r="E35" s="9" t="s">
        <v>5</v>
      </c>
      <c r="F35" s="43">
        <v>97.75</v>
      </c>
      <c r="G35" s="43">
        <v>80.75</v>
      </c>
      <c r="H35" s="43">
        <v>97.75</v>
      </c>
      <c r="I35" s="43">
        <v>76.5</v>
      </c>
      <c r="J35" s="43">
        <v>76.5</v>
      </c>
      <c r="K35" s="43">
        <v>97.75</v>
      </c>
      <c r="L35" s="43">
        <v>80.75</v>
      </c>
      <c r="M35" s="43">
        <v>72.25</v>
      </c>
      <c r="N35" s="40">
        <f t="shared" si="0"/>
        <v>680</v>
      </c>
      <c r="O35" s="41"/>
      <c r="P35" s="41">
        <f t="shared" si="1"/>
        <v>0</v>
      </c>
      <c r="Q35" s="104"/>
      <c r="R35" s="7"/>
    </row>
    <row r="36" spans="1:18" s="42" customFormat="1" ht="41.25" customHeight="1" outlineLevel="3" x14ac:dyDescent="0.25">
      <c r="A36" s="21"/>
      <c r="B36" s="94" t="s">
        <v>157</v>
      </c>
      <c r="C36" s="9"/>
      <c r="D36" s="83"/>
      <c r="E36" s="9" t="s">
        <v>4</v>
      </c>
      <c r="F36" s="30">
        <v>2</v>
      </c>
      <c r="G36" s="43">
        <v>2</v>
      </c>
      <c r="H36" s="43">
        <v>2</v>
      </c>
      <c r="I36" s="43">
        <v>4</v>
      </c>
      <c r="J36" s="43">
        <v>2</v>
      </c>
      <c r="K36" s="43">
        <v>2</v>
      </c>
      <c r="L36" s="43">
        <v>2</v>
      </c>
      <c r="M36" s="43">
        <v>2</v>
      </c>
      <c r="N36" s="40">
        <f t="shared" si="0"/>
        <v>18</v>
      </c>
      <c r="O36" s="41"/>
      <c r="P36" s="41">
        <f t="shared" si="1"/>
        <v>0</v>
      </c>
      <c r="Q36" s="86"/>
      <c r="R36" s="7"/>
    </row>
    <row r="37" spans="1:18" s="42" customFormat="1" ht="41.25" customHeight="1" outlineLevel="3" x14ac:dyDescent="0.25">
      <c r="A37" s="21"/>
      <c r="B37" s="94" t="s">
        <v>158</v>
      </c>
      <c r="C37" s="9"/>
      <c r="D37" s="83"/>
      <c r="E37" s="9" t="s">
        <v>5</v>
      </c>
      <c r="F37" s="43">
        <v>48</v>
      </c>
      <c r="G37" s="43">
        <v>32</v>
      </c>
      <c r="H37" s="43">
        <v>32</v>
      </c>
      <c r="I37" s="43">
        <v>32</v>
      </c>
      <c r="J37" s="43">
        <v>32</v>
      </c>
      <c r="K37" s="43">
        <v>32</v>
      </c>
      <c r="L37" s="43">
        <v>32</v>
      </c>
      <c r="M37" s="43">
        <v>48</v>
      </c>
      <c r="N37" s="40">
        <f t="shared" si="0"/>
        <v>288</v>
      </c>
      <c r="O37" s="41"/>
      <c r="P37" s="41">
        <f t="shared" si="1"/>
        <v>0</v>
      </c>
      <c r="Q37" s="86"/>
      <c r="R37" s="7"/>
    </row>
    <row r="38" spans="1:18" s="42" customFormat="1" ht="41.25" customHeight="1" outlineLevel="3" x14ac:dyDescent="0.25">
      <c r="A38" s="21"/>
      <c r="B38" s="94" t="s">
        <v>159</v>
      </c>
      <c r="C38" s="9"/>
      <c r="D38" s="83"/>
      <c r="E38" s="9" t="s">
        <v>5</v>
      </c>
      <c r="F38" s="43">
        <v>36</v>
      </c>
      <c r="G38" s="43">
        <v>24</v>
      </c>
      <c r="H38" s="43">
        <v>24</v>
      </c>
      <c r="I38" s="43">
        <v>24</v>
      </c>
      <c r="J38" s="43">
        <v>24</v>
      </c>
      <c r="K38" s="43">
        <v>24</v>
      </c>
      <c r="L38" s="43">
        <v>24</v>
      </c>
      <c r="M38" s="43">
        <v>36</v>
      </c>
      <c r="N38" s="40">
        <f t="shared" si="0"/>
        <v>216</v>
      </c>
      <c r="O38" s="41"/>
      <c r="P38" s="41">
        <f t="shared" si="1"/>
        <v>0</v>
      </c>
      <c r="Q38" s="86"/>
      <c r="R38" s="7"/>
    </row>
    <row r="39" spans="1:18" ht="23.25" customHeight="1" outlineLevel="1" x14ac:dyDescent="0.25">
      <c r="A39" s="60" t="s">
        <v>22</v>
      </c>
      <c r="B39" s="61" t="s">
        <v>15</v>
      </c>
      <c r="C39" s="62"/>
      <c r="D39" s="62"/>
      <c r="E39" s="62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4"/>
      <c r="R39" s="64"/>
    </row>
    <row r="40" spans="1:18" ht="23.25" customHeight="1" outlineLevel="2" x14ac:dyDescent="0.25">
      <c r="A40" s="16" t="s">
        <v>24</v>
      </c>
      <c r="B40" s="13" t="s">
        <v>15</v>
      </c>
      <c r="C40" s="65"/>
      <c r="D40" s="65"/>
      <c r="E40" s="65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7"/>
      <c r="R40" s="67"/>
    </row>
    <row r="41" spans="1:18" s="42" customFormat="1" ht="50.25" customHeight="1" outlineLevel="3" x14ac:dyDescent="0.25">
      <c r="A41" s="21"/>
      <c r="B41" s="4" t="s">
        <v>48</v>
      </c>
      <c r="C41" s="9"/>
      <c r="D41" s="83" t="s">
        <v>143</v>
      </c>
      <c r="E41" s="9" t="s">
        <v>5</v>
      </c>
      <c r="F41" s="43">
        <v>1</v>
      </c>
      <c r="G41" s="43">
        <v>1</v>
      </c>
      <c r="H41" s="43">
        <v>1</v>
      </c>
      <c r="I41" s="43">
        <v>1</v>
      </c>
      <c r="J41" s="43">
        <v>1</v>
      </c>
      <c r="K41" s="43">
        <v>1</v>
      </c>
      <c r="L41" s="43">
        <v>1</v>
      </c>
      <c r="M41" s="43">
        <v>1</v>
      </c>
      <c r="N41" s="40">
        <f t="shared" ref="N41:N95" si="4">SUM(F41:M41)</f>
        <v>8</v>
      </c>
      <c r="O41" s="41"/>
      <c r="P41" s="41">
        <f>O41*N41</f>
        <v>0</v>
      </c>
      <c r="Q41" s="46"/>
      <c r="R41" s="7"/>
    </row>
    <row r="42" spans="1:18" s="42" customFormat="1" ht="31.5" customHeight="1" outlineLevel="3" x14ac:dyDescent="0.25">
      <c r="A42" s="21"/>
      <c r="B42" s="100" t="s">
        <v>49</v>
      </c>
      <c r="C42" s="9"/>
      <c r="D42" s="83" t="s">
        <v>144</v>
      </c>
      <c r="E42" s="9" t="s">
        <v>5</v>
      </c>
      <c r="F42" s="87">
        <v>1</v>
      </c>
      <c r="G42" s="43">
        <v>1</v>
      </c>
      <c r="H42" s="43">
        <v>1</v>
      </c>
      <c r="I42" s="43">
        <v>1</v>
      </c>
      <c r="J42" s="43">
        <v>1</v>
      </c>
      <c r="K42" s="43">
        <v>1</v>
      </c>
      <c r="L42" s="43">
        <v>1</v>
      </c>
      <c r="M42" s="43">
        <v>1</v>
      </c>
      <c r="N42" s="40">
        <f t="shared" si="4"/>
        <v>8</v>
      </c>
      <c r="O42" s="41"/>
      <c r="P42" s="41">
        <f t="shared" ref="P42:P82" si="5">O42*N42</f>
        <v>0</v>
      </c>
      <c r="Q42" s="105"/>
      <c r="R42" s="7"/>
    </row>
    <row r="43" spans="1:18" s="42" customFormat="1" ht="31.5" customHeight="1" outlineLevel="3" x14ac:dyDescent="0.25">
      <c r="A43" s="21"/>
      <c r="B43" s="100" t="s">
        <v>50</v>
      </c>
      <c r="C43" s="9"/>
      <c r="D43" s="83" t="s">
        <v>145</v>
      </c>
      <c r="E43" s="9" t="s">
        <v>5</v>
      </c>
      <c r="F43" s="30">
        <v>2</v>
      </c>
      <c r="G43" s="43">
        <v>2</v>
      </c>
      <c r="H43" s="43">
        <v>2</v>
      </c>
      <c r="I43" s="43">
        <v>2</v>
      </c>
      <c r="J43" s="43">
        <v>2</v>
      </c>
      <c r="K43" s="43">
        <v>2</v>
      </c>
      <c r="L43" s="43">
        <v>2</v>
      </c>
      <c r="M43" s="43">
        <v>2</v>
      </c>
      <c r="N43" s="40">
        <f t="shared" si="4"/>
        <v>16</v>
      </c>
      <c r="O43" s="41"/>
      <c r="P43" s="41">
        <f t="shared" si="5"/>
        <v>0</v>
      </c>
      <c r="Q43" s="105"/>
      <c r="R43" s="7"/>
    </row>
    <row r="44" spans="1:18" s="42" customFormat="1" ht="31.5" customHeight="1" outlineLevel="3" x14ac:dyDescent="0.25">
      <c r="A44" s="21"/>
      <c r="B44" s="100" t="s">
        <v>146</v>
      </c>
      <c r="C44" s="9"/>
      <c r="D44" s="83"/>
      <c r="E44" s="9" t="s">
        <v>5</v>
      </c>
      <c r="F44" s="30">
        <v>2</v>
      </c>
      <c r="G44" s="43">
        <v>2</v>
      </c>
      <c r="H44" s="43">
        <v>2</v>
      </c>
      <c r="I44" s="43">
        <v>2</v>
      </c>
      <c r="J44" s="43">
        <v>2</v>
      </c>
      <c r="K44" s="43">
        <v>2</v>
      </c>
      <c r="L44" s="43">
        <v>2</v>
      </c>
      <c r="M44" s="43">
        <v>2</v>
      </c>
      <c r="N44" s="40">
        <f t="shared" si="4"/>
        <v>16</v>
      </c>
      <c r="O44" s="41"/>
      <c r="P44" s="41">
        <f t="shared" si="5"/>
        <v>0</v>
      </c>
      <c r="Q44" s="105"/>
      <c r="R44" s="7"/>
    </row>
    <row r="45" spans="1:18" s="42" customFormat="1" ht="31.5" customHeight="1" outlineLevel="3" x14ac:dyDescent="0.25">
      <c r="A45" s="21"/>
      <c r="B45" s="100" t="s">
        <v>147</v>
      </c>
      <c r="C45" s="9"/>
      <c r="D45" s="83" t="s">
        <v>148</v>
      </c>
      <c r="E45" s="9" t="s">
        <v>5</v>
      </c>
      <c r="F45" s="30">
        <v>4</v>
      </c>
      <c r="G45" s="43">
        <v>4</v>
      </c>
      <c r="H45" s="43">
        <v>4</v>
      </c>
      <c r="I45" s="43">
        <v>4</v>
      </c>
      <c r="J45" s="43">
        <v>4</v>
      </c>
      <c r="K45" s="43">
        <v>4</v>
      </c>
      <c r="L45" s="43">
        <v>4</v>
      </c>
      <c r="M45" s="43">
        <v>4</v>
      </c>
      <c r="N45" s="40">
        <f t="shared" si="4"/>
        <v>32</v>
      </c>
      <c r="O45" s="41"/>
      <c r="P45" s="41">
        <f t="shared" si="5"/>
        <v>0</v>
      </c>
      <c r="Q45" s="105"/>
      <c r="R45" s="7"/>
    </row>
    <row r="46" spans="1:18" s="42" customFormat="1" ht="31.5" customHeight="1" outlineLevel="3" x14ac:dyDescent="0.25">
      <c r="A46" s="21"/>
      <c r="B46" s="8" t="s">
        <v>149</v>
      </c>
      <c r="C46" s="9"/>
      <c r="D46" s="83"/>
      <c r="E46" s="9" t="s">
        <v>5</v>
      </c>
      <c r="F46" s="30">
        <v>2</v>
      </c>
      <c r="G46" s="43">
        <v>2</v>
      </c>
      <c r="H46" s="43">
        <v>2</v>
      </c>
      <c r="I46" s="43">
        <v>2</v>
      </c>
      <c r="J46" s="43">
        <v>2</v>
      </c>
      <c r="K46" s="43">
        <v>2</v>
      </c>
      <c r="L46" s="43">
        <v>2</v>
      </c>
      <c r="M46" s="43">
        <v>2</v>
      </c>
      <c r="N46" s="40">
        <f t="shared" si="4"/>
        <v>16</v>
      </c>
      <c r="O46" s="41"/>
      <c r="P46" s="41">
        <f t="shared" si="5"/>
        <v>0</v>
      </c>
      <c r="Q46" s="105"/>
      <c r="R46" s="7"/>
    </row>
    <row r="47" spans="1:18" s="42" customFormat="1" ht="31.5" customHeight="1" outlineLevel="3" x14ac:dyDescent="0.25">
      <c r="A47" s="21"/>
      <c r="B47" s="8" t="s">
        <v>150</v>
      </c>
      <c r="C47" s="9"/>
      <c r="D47" s="83"/>
      <c r="E47" s="9" t="s">
        <v>5</v>
      </c>
      <c r="F47" s="30">
        <v>2</v>
      </c>
      <c r="G47" s="43">
        <v>2</v>
      </c>
      <c r="H47" s="43">
        <v>2</v>
      </c>
      <c r="I47" s="43">
        <v>2</v>
      </c>
      <c r="J47" s="43">
        <v>2</v>
      </c>
      <c r="K47" s="43">
        <v>2</v>
      </c>
      <c r="L47" s="43">
        <v>2</v>
      </c>
      <c r="M47" s="43">
        <v>2</v>
      </c>
      <c r="N47" s="40">
        <f t="shared" si="4"/>
        <v>16</v>
      </c>
      <c r="O47" s="41"/>
      <c r="P47" s="41">
        <f t="shared" si="5"/>
        <v>0</v>
      </c>
      <c r="Q47" s="105"/>
      <c r="R47" s="7"/>
    </row>
    <row r="48" spans="1:18" s="42" customFormat="1" ht="31.5" customHeight="1" outlineLevel="3" x14ac:dyDescent="0.25">
      <c r="A48" s="21"/>
      <c r="B48" s="8" t="s">
        <v>68</v>
      </c>
      <c r="C48" s="9"/>
      <c r="D48" s="83"/>
      <c r="E48" s="9" t="s">
        <v>5</v>
      </c>
      <c r="F48" s="87">
        <v>1</v>
      </c>
      <c r="G48" s="43">
        <v>1</v>
      </c>
      <c r="H48" s="43">
        <v>1</v>
      </c>
      <c r="I48" s="43">
        <v>0</v>
      </c>
      <c r="J48" s="43">
        <v>1</v>
      </c>
      <c r="K48" s="43">
        <v>1</v>
      </c>
      <c r="L48" s="43">
        <v>1</v>
      </c>
      <c r="M48" s="43">
        <v>1</v>
      </c>
      <c r="N48" s="40">
        <f t="shared" si="4"/>
        <v>7</v>
      </c>
      <c r="O48" s="41"/>
      <c r="P48" s="41">
        <f t="shared" si="5"/>
        <v>0</v>
      </c>
      <c r="Q48" s="105"/>
      <c r="R48" s="7"/>
    </row>
    <row r="49" spans="1:18" s="42" customFormat="1" ht="31.5" customHeight="1" outlineLevel="3" x14ac:dyDescent="0.25">
      <c r="A49" s="21"/>
      <c r="B49" s="100" t="s">
        <v>151</v>
      </c>
      <c r="C49" s="9"/>
      <c r="D49" s="83"/>
      <c r="E49" s="9" t="s">
        <v>5</v>
      </c>
      <c r="F49" s="87">
        <v>0</v>
      </c>
      <c r="G49" s="43">
        <v>0</v>
      </c>
      <c r="H49" s="43">
        <v>0</v>
      </c>
      <c r="I49" s="43">
        <v>1</v>
      </c>
      <c r="J49" s="43">
        <v>0</v>
      </c>
      <c r="K49" s="43">
        <v>0</v>
      </c>
      <c r="L49" s="43">
        <v>0</v>
      </c>
      <c r="M49" s="43">
        <v>0</v>
      </c>
      <c r="N49" s="40">
        <f t="shared" si="4"/>
        <v>1</v>
      </c>
      <c r="O49" s="41"/>
      <c r="P49" s="41">
        <f t="shared" si="5"/>
        <v>0</v>
      </c>
      <c r="Q49" s="105"/>
      <c r="R49" s="7"/>
    </row>
    <row r="50" spans="1:18" s="42" customFormat="1" ht="31.5" customHeight="1" outlineLevel="3" x14ac:dyDescent="0.25">
      <c r="A50" s="21"/>
      <c r="B50" s="100" t="s">
        <v>69</v>
      </c>
      <c r="C50" s="9"/>
      <c r="D50" s="83"/>
      <c r="E50" s="9" t="s">
        <v>5</v>
      </c>
      <c r="F50" s="87">
        <v>0</v>
      </c>
      <c r="G50" s="43">
        <v>0</v>
      </c>
      <c r="H50" s="43">
        <v>0</v>
      </c>
      <c r="I50" s="43">
        <v>1</v>
      </c>
      <c r="J50" s="43">
        <v>0</v>
      </c>
      <c r="K50" s="43">
        <v>0</v>
      </c>
      <c r="L50" s="43">
        <v>0</v>
      </c>
      <c r="M50" s="43">
        <v>0</v>
      </c>
      <c r="N50" s="40">
        <f t="shared" si="4"/>
        <v>1</v>
      </c>
      <c r="O50" s="41"/>
      <c r="P50" s="41">
        <f t="shared" si="5"/>
        <v>0</v>
      </c>
      <c r="Q50" s="105"/>
      <c r="R50" s="7"/>
    </row>
    <row r="51" spans="1:18" s="42" customFormat="1" ht="31.5" customHeight="1" outlineLevel="3" x14ac:dyDescent="0.25">
      <c r="A51" s="21"/>
      <c r="B51" s="100" t="s">
        <v>152</v>
      </c>
      <c r="C51" s="9"/>
      <c r="D51" s="83"/>
      <c r="E51" s="9" t="s">
        <v>5</v>
      </c>
      <c r="F51" s="87">
        <v>1</v>
      </c>
      <c r="G51" s="43">
        <v>1</v>
      </c>
      <c r="H51" s="43">
        <v>1</v>
      </c>
      <c r="I51" s="43">
        <v>1</v>
      </c>
      <c r="J51" s="43">
        <v>1</v>
      </c>
      <c r="K51" s="43">
        <v>1</v>
      </c>
      <c r="L51" s="43">
        <v>1</v>
      </c>
      <c r="M51" s="43">
        <v>1</v>
      </c>
      <c r="N51" s="40">
        <f t="shared" si="4"/>
        <v>8</v>
      </c>
      <c r="O51" s="41"/>
      <c r="P51" s="41">
        <f t="shared" si="5"/>
        <v>0</v>
      </c>
      <c r="Q51" s="105"/>
      <c r="R51" s="7"/>
    </row>
    <row r="52" spans="1:18" s="42" customFormat="1" ht="31.5" customHeight="1" outlineLevel="3" x14ac:dyDescent="0.25">
      <c r="A52" s="21"/>
      <c r="B52" s="100" t="s">
        <v>70</v>
      </c>
      <c r="C52" s="9"/>
      <c r="D52" s="83"/>
      <c r="E52" s="9" t="s">
        <v>5</v>
      </c>
      <c r="F52" s="87">
        <v>0</v>
      </c>
      <c r="G52" s="43">
        <v>0</v>
      </c>
      <c r="H52" s="43">
        <v>0</v>
      </c>
      <c r="I52" s="43">
        <v>2</v>
      </c>
      <c r="J52" s="43">
        <v>0</v>
      </c>
      <c r="K52" s="43">
        <v>0</v>
      </c>
      <c r="L52" s="43">
        <v>0</v>
      </c>
      <c r="M52" s="43">
        <v>0</v>
      </c>
      <c r="N52" s="40">
        <f t="shared" si="4"/>
        <v>2</v>
      </c>
      <c r="O52" s="41"/>
      <c r="P52" s="41">
        <f t="shared" si="5"/>
        <v>0</v>
      </c>
      <c r="Q52" s="105"/>
      <c r="R52" s="7"/>
    </row>
    <row r="53" spans="1:18" s="42" customFormat="1" ht="31.5" customHeight="1" outlineLevel="3" x14ac:dyDescent="0.25">
      <c r="A53" s="21"/>
      <c r="B53" s="100" t="s">
        <v>71</v>
      </c>
      <c r="C53" s="9"/>
      <c r="D53" s="83"/>
      <c r="E53" s="9" t="s">
        <v>5</v>
      </c>
      <c r="F53" s="87">
        <v>0</v>
      </c>
      <c r="G53" s="43">
        <v>0</v>
      </c>
      <c r="H53" s="43">
        <v>0</v>
      </c>
      <c r="I53" s="43">
        <v>1</v>
      </c>
      <c r="J53" s="43">
        <v>0</v>
      </c>
      <c r="K53" s="43">
        <v>0</v>
      </c>
      <c r="L53" s="43">
        <v>0</v>
      </c>
      <c r="M53" s="43">
        <v>0</v>
      </c>
      <c r="N53" s="40">
        <f t="shared" si="4"/>
        <v>1</v>
      </c>
      <c r="O53" s="41"/>
      <c r="P53" s="41">
        <f t="shared" si="5"/>
        <v>0</v>
      </c>
      <c r="Q53" s="105"/>
      <c r="R53" s="7"/>
    </row>
    <row r="54" spans="1:18" s="42" customFormat="1" ht="31.5" customHeight="1" outlineLevel="3" x14ac:dyDescent="0.25">
      <c r="A54" s="21"/>
      <c r="B54" s="100" t="s">
        <v>72</v>
      </c>
      <c r="C54" s="9"/>
      <c r="D54" s="83"/>
      <c r="E54" s="9" t="s">
        <v>5</v>
      </c>
      <c r="F54" s="116">
        <v>1</v>
      </c>
      <c r="G54" s="43">
        <v>1</v>
      </c>
      <c r="H54" s="43">
        <v>1</v>
      </c>
      <c r="I54" s="43">
        <v>1</v>
      </c>
      <c r="J54" s="43">
        <v>1</v>
      </c>
      <c r="K54" s="43">
        <v>1</v>
      </c>
      <c r="L54" s="43">
        <v>1</v>
      </c>
      <c r="M54" s="43">
        <v>1</v>
      </c>
      <c r="N54" s="40">
        <f t="shared" si="4"/>
        <v>8</v>
      </c>
      <c r="O54" s="41"/>
      <c r="P54" s="41">
        <f t="shared" si="5"/>
        <v>0</v>
      </c>
      <c r="Q54" s="105"/>
      <c r="R54" s="7"/>
    </row>
    <row r="55" spans="1:18" s="42" customFormat="1" ht="31.5" customHeight="1" outlineLevel="3" x14ac:dyDescent="0.25">
      <c r="A55" s="21"/>
      <c r="B55" s="100" t="s">
        <v>73</v>
      </c>
      <c r="C55" s="9"/>
      <c r="D55" s="83"/>
      <c r="E55" s="9" t="s">
        <v>5</v>
      </c>
      <c r="F55" s="87">
        <v>1</v>
      </c>
      <c r="G55" s="43">
        <v>1</v>
      </c>
      <c r="H55" s="43">
        <v>1</v>
      </c>
      <c r="I55" s="43">
        <v>1</v>
      </c>
      <c r="J55" s="43">
        <v>1</v>
      </c>
      <c r="K55" s="43">
        <v>1</v>
      </c>
      <c r="L55" s="43">
        <v>1</v>
      </c>
      <c r="M55" s="43">
        <v>1</v>
      </c>
      <c r="N55" s="40">
        <f t="shared" si="4"/>
        <v>8</v>
      </c>
      <c r="O55" s="41"/>
      <c r="P55" s="41">
        <f t="shared" si="5"/>
        <v>0</v>
      </c>
      <c r="Q55" s="105"/>
      <c r="R55" s="7"/>
    </row>
    <row r="56" spans="1:18" s="42" customFormat="1" ht="31.5" customHeight="1" outlineLevel="3" x14ac:dyDescent="0.25">
      <c r="A56" s="21"/>
      <c r="B56" s="100" t="s">
        <v>74</v>
      </c>
      <c r="C56" s="9"/>
      <c r="D56" s="83"/>
      <c r="E56" s="9" t="s">
        <v>5</v>
      </c>
      <c r="F56" s="87">
        <v>24</v>
      </c>
      <c r="G56" s="43">
        <v>24</v>
      </c>
      <c r="H56" s="43">
        <v>24</v>
      </c>
      <c r="I56" s="43">
        <v>24</v>
      </c>
      <c r="J56" s="43">
        <v>24</v>
      </c>
      <c r="K56" s="43">
        <v>24</v>
      </c>
      <c r="L56" s="43">
        <v>24</v>
      </c>
      <c r="M56" s="43">
        <v>24</v>
      </c>
      <c r="N56" s="40">
        <f t="shared" si="4"/>
        <v>192</v>
      </c>
      <c r="O56" s="41"/>
      <c r="P56" s="41">
        <f t="shared" si="5"/>
        <v>0</v>
      </c>
      <c r="Q56" s="105"/>
      <c r="R56" s="7"/>
    </row>
    <row r="57" spans="1:18" s="42" customFormat="1" ht="31.5" customHeight="1" outlineLevel="3" x14ac:dyDescent="0.25">
      <c r="A57" s="21"/>
      <c r="B57" s="100" t="s">
        <v>75</v>
      </c>
      <c r="C57" s="9"/>
      <c r="D57" s="83"/>
      <c r="E57" s="9" t="s">
        <v>5</v>
      </c>
      <c r="F57" s="87">
        <v>1</v>
      </c>
      <c r="G57" s="43">
        <v>1</v>
      </c>
      <c r="H57" s="43">
        <v>1</v>
      </c>
      <c r="I57" s="43">
        <v>1</v>
      </c>
      <c r="J57" s="43">
        <v>1</v>
      </c>
      <c r="K57" s="43">
        <v>1</v>
      </c>
      <c r="L57" s="43">
        <v>1</v>
      </c>
      <c r="M57" s="43">
        <v>1</v>
      </c>
      <c r="N57" s="40">
        <f t="shared" si="4"/>
        <v>8</v>
      </c>
      <c r="O57" s="41"/>
      <c r="P57" s="41">
        <f t="shared" si="5"/>
        <v>0</v>
      </c>
      <c r="Q57" s="105"/>
      <c r="R57" s="7"/>
    </row>
    <row r="58" spans="1:18" s="42" customFormat="1" ht="31.5" customHeight="1" outlineLevel="3" x14ac:dyDescent="0.25">
      <c r="A58" s="21"/>
      <c r="B58" s="100" t="s">
        <v>76</v>
      </c>
      <c r="C58" s="9"/>
      <c r="D58" s="83"/>
      <c r="E58" s="9" t="s">
        <v>5</v>
      </c>
      <c r="F58" s="87">
        <v>3</v>
      </c>
      <c r="G58" s="43">
        <v>3</v>
      </c>
      <c r="H58" s="43">
        <v>3</v>
      </c>
      <c r="I58" s="43">
        <v>4</v>
      </c>
      <c r="J58" s="43">
        <v>3</v>
      </c>
      <c r="K58" s="43">
        <v>3</v>
      </c>
      <c r="L58" s="43">
        <v>3</v>
      </c>
      <c r="M58" s="43">
        <v>3</v>
      </c>
      <c r="N58" s="40">
        <f t="shared" si="4"/>
        <v>25</v>
      </c>
      <c r="O58" s="41"/>
      <c r="P58" s="41">
        <f t="shared" si="5"/>
        <v>0</v>
      </c>
      <c r="Q58" s="105"/>
      <c r="R58" s="7"/>
    </row>
    <row r="59" spans="1:18" s="42" customFormat="1" ht="31.5" customHeight="1" outlineLevel="3" x14ac:dyDescent="0.25">
      <c r="A59" s="21"/>
      <c r="B59" s="100" t="s">
        <v>77</v>
      </c>
      <c r="C59" s="9"/>
      <c r="D59" s="83"/>
      <c r="E59" s="9" t="s">
        <v>5</v>
      </c>
      <c r="F59" s="87">
        <v>1</v>
      </c>
      <c r="G59" s="43">
        <v>1</v>
      </c>
      <c r="H59" s="43">
        <v>1</v>
      </c>
      <c r="I59" s="43">
        <v>1</v>
      </c>
      <c r="J59" s="43">
        <v>1</v>
      </c>
      <c r="K59" s="43">
        <v>1</v>
      </c>
      <c r="L59" s="43">
        <v>1</v>
      </c>
      <c r="M59" s="43">
        <v>1</v>
      </c>
      <c r="N59" s="40">
        <f t="shared" si="4"/>
        <v>8</v>
      </c>
      <c r="O59" s="41"/>
      <c r="P59" s="41">
        <f t="shared" si="5"/>
        <v>0</v>
      </c>
      <c r="Q59" s="105"/>
      <c r="R59" s="7"/>
    </row>
    <row r="60" spans="1:18" s="42" customFormat="1" ht="31.5" customHeight="1" outlineLevel="3" x14ac:dyDescent="0.25">
      <c r="A60" s="21"/>
      <c r="B60" s="100" t="s">
        <v>78</v>
      </c>
      <c r="C60" s="9"/>
      <c r="D60" s="83"/>
      <c r="E60" s="9" t="s">
        <v>5</v>
      </c>
      <c r="F60" s="87">
        <v>2</v>
      </c>
      <c r="G60" s="43">
        <v>2</v>
      </c>
      <c r="H60" s="43">
        <v>2</v>
      </c>
      <c r="I60" s="43">
        <v>2</v>
      </c>
      <c r="J60" s="43">
        <v>2</v>
      </c>
      <c r="K60" s="43">
        <v>2</v>
      </c>
      <c r="L60" s="43">
        <v>2</v>
      </c>
      <c r="M60" s="43">
        <v>2</v>
      </c>
      <c r="N60" s="40">
        <f t="shared" si="4"/>
        <v>16</v>
      </c>
      <c r="O60" s="41"/>
      <c r="P60" s="41">
        <f t="shared" si="5"/>
        <v>0</v>
      </c>
      <c r="Q60" s="105"/>
      <c r="R60" s="7"/>
    </row>
    <row r="61" spans="1:18" s="42" customFormat="1" ht="31.5" customHeight="1" outlineLevel="3" x14ac:dyDescent="0.25">
      <c r="A61" s="21"/>
      <c r="B61" s="100" t="s">
        <v>79</v>
      </c>
      <c r="C61" s="9"/>
      <c r="D61" s="83"/>
      <c r="E61" s="9" t="s">
        <v>5</v>
      </c>
      <c r="F61" s="87">
        <v>2</v>
      </c>
      <c r="G61" s="43">
        <v>2</v>
      </c>
      <c r="H61" s="43">
        <v>2</v>
      </c>
      <c r="I61" s="43">
        <v>2</v>
      </c>
      <c r="J61" s="43">
        <v>2</v>
      </c>
      <c r="K61" s="43">
        <v>2</v>
      </c>
      <c r="L61" s="43">
        <v>2</v>
      </c>
      <c r="M61" s="43">
        <v>2</v>
      </c>
      <c r="N61" s="40">
        <f t="shared" si="4"/>
        <v>16</v>
      </c>
      <c r="O61" s="41"/>
      <c r="P61" s="41">
        <f t="shared" si="5"/>
        <v>0</v>
      </c>
      <c r="Q61" s="105"/>
      <c r="R61" s="81"/>
    </row>
    <row r="62" spans="1:18" s="42" customFormat="1" ht="31.5" customHeight="1" outlineLevel="3" x14ac:dyDescent="0.25">
      <c r="A62" s="21"/>
      <c r="B62" s="100" t="s">
        <v>153</v>
      </c>
      <c r="C62" s="9"/>
      <c r="D62" s="83"/>
      <c r="E62" s="9" t="s">
        <v>5</v>
      </c>
      <c r="F62" s="87">
        <v>2</v>
      </c>
      <c r="G62" s="43">
        <v>2</v>
      </c>
      <c r="H62" s="43">
        <v>2</v>
      </c>
      <c r="I62" s="43">
        <v>2</v>
      </c>
      <c r="J62" s="43">
        <v>2</v>
      </c>
      <c r="K62" s="43">
        <v>2</v>
      </c>
      <c r="L62" s="43">
        <v>2</v>
      </c>
      <c r="M62" s="43">
        <v>2</v>
      </c>
      <c r="N62" s="40">
        <f t="shared" si="4"/>
        <v>16</v>
      </c>
      <c r="O62" s="41"/>
      <c r="P62" s="41">
        <f t="shared" si="5"/>
        <v>0</v>
      </c>
      <c r="Q62" s="105"/>
      <c r="R62" s="81"/>
    </row>
    <row r="63" spans="1:18" s="42" customFormat="1" ht="31.5" customHeight="1" outlineLevel="3" x14ac:dyDescent="0.25">
      <c r="A63" s="21"/>
      <c r="B63" s="100" t="s">
        <v>80</v>
      </c>
      <c r="C63" s="9"/>
      <c r="D63" s="83"/>
      <c r="E63" s="9" t="s">
        <v>5</v>
      </c>
      <c r="F63" s="87">
        <v>4</v>
      </c>
      <c r="G63" s="43">
        <v>4</v>
      </c>
      <c r="H63" s="43">
        <v>4</v>
      </c>
      <c r="I63" s="43">
        <v>4</v>
      </c>
      <c r="J63" s="43">
        <v>4</v>
      </c>
      <c r="K63" s="43">
        <v>4</v>
      </c>
      <c r="L63" s="43">
        <v>4</v>
      </c>
      <c r="M63" s="43">
        <v>4</v>
      </c>
      <c r="N63" s="40">
        <f t="shared" si="4"/>
        <v>32</v>
      </c>
      <c r="O63" s="41"/>
      <c r="P63" s="41">
        <f t="shared" si="5"/>
        <v>0</v>
      </c>
      <c r="Q63" s="105"/>
      <c r="R63" s="81"/>
    </row>
    <row r="64" spans="1:18" s="42" customFormat="1" ht="31.5" customHeight="1" outlineLevel="3" x14ac:dyDescent="0.25">
      <c r="A64" s="21"/>
      <c r="B64" s="100" t="s">
        <v>81</v>
      </c>
      <c r="C64" s="9"/>
      <c r="D64" s="83"/>
      <c r="E64" s="9" t="s">
        <v>5</v>
      </c>
      <c r="F64" s="87">
        <v>1</v>
      </c>
      <c r="G64" s="43">
        <v>1</v>
      </c>
      <c r="H64" s="43">
        <v>1</v>
      </c>
      <c r="I64" s="43">
        <v>1</v>
      </c>
      <c r="J64" s="43">
        <v>1</v>
      </c>
      <c r="K64" s="43">
        <v>1</v>
      </c>
      <c r="L64" s="43">
        <v>1</v>
      </c>
      <c r="M64" s="43">
        <v>1</v>
      </c>
      <c r="N64" s="40">
        <f t="shared" si="4"/>
        <v>8</v>
      </c>
      <c r="O64" s="41"/>
      <c r="P64" s="41">
        <f t="shared" si="5"/>
        <v>0</v>
      </c>
      <c r="Q64" s="105"/>
      <c r="R64" s="81"/>
    </row>
    <row r="65" spans="1:18" s="42" customFormat="1" ht="31.5" customHeight="1" outlineLevel="3" x14ac:dyDescent="0.25">
      <c r="A65" s="21"/>
      <c r="B65" s="100" t="s">
        <v>154</v>
      </c>
      <c r="C65" s="9"/>
      <c r="D65" s="83"/>
      <c r="E65" s="9" t="s">
        <v>5</v>
      </c>
      <c r="F65" s="87">
        <v>1</v>
      </c>
      <c r="G65" s="43">
        <v>1</v>
      </c>
      <c r="H65" s="43">
        <v>1</v>
      </c>
      <c r="I65" s="43">
        <v>1</v>
      </c>
      <c r="J65" s="43">
        <v>1</v>
      </c>
      <c r="K65" s="43">
        <v>1</v>
      </c>
      <c r="L65" s="43">
        <v>1</v>
      </c>
      <c r="M65" s="43">
        <v>1</v>
      </c>
      <c r="N65" s="40">
        <f t="shared" si="4"/>
        <v>8</v>
      </c>
      <c r="O65" s="41"/>
      <c r="P65" s="41">
        <f t="shared" si="5"/>
        <v>0</v>
      </c>
      <c r="Q65" s="105"/>
      <c r="R65" s="81"/>
    </row>
    <row r="66" spans="1:18" s="42" customFormat="1" ht="31.5" customHeight="1" outlineLevel="3" x14ac:dyDescent="0.25">
      <c r="A66" s="21"/>
      <c r="B66" s="100" t="s">
        <v>82</v>
      </c>
      <c r="C66" s="9"/>
      <c r="D66" s="83"/>
      <c r="E66" s="9" t="s">
        <v>5</v>
      </c>
      <c r="F66" s="87">
        <v>3</v>
      </c>
      <c r="G66" s="43">
        <v>3</v>
      </c>
      <c r="H66" s="43">
        <v>3</v>
      </c>
      <c r="I66" s="43">
        <v>3</v>
      </c>
      <c r="J66" s="43">
        <v>3</v>
      </c>
      <c r="K66" s="43">
        <v>3</v>
      </c>
      <c r="L66" s="43">
        <v>3</v>
      </c>
      <c r="M66" s="43">
        <v>3</v>
      </c>
      <c r="N66" s="40">
        <f t="shared" si="4"/>
        <v>24</v>
      </c>
      <c r="O66" s="41"/>
      <c r="P66" s="41">
        <f t="shared" si="5"/>
        <v>0</v>
      </c>
      <c r="Q66" s="105"/>
      <c r="R66" s="7"/>
    </row>
    <row r="67" spans="1:18" s="42" customFormat="1" ht="31.5" customHeight="1" outlineLevel="3" x14ac:dyDescent="0.25">
      <c r="A67" s="21"/>
      <c r="B67" s="100" t="s">
        <v>155</v>
      </c>
      <c r="C67" s="9"/>
      <c r="D67" s="83"/>
      <c r="E67" s="9" t="s">
        <v>5</v>
      </c>
      <c r="F67" s="87">
        <v>30</v>
      </c>
      <c r="G67" s="43">
        <v>30</v>
      </c>
      <c r="H67" s="43">
        <v>34</v>
      </c>
      <c r="I67" s="43">
        <v>30</v>
      </c>
      <c r="J67" s="43">
        <v>29</v>
      </c>
      <c r="K67" s="43">
        <v>34</v>
      </c>
      <c r="L67" s="43">
        <v>30</v>
      </c>
      <c r="M67" s="43">
        <v>30</v>
      </c>
      <c r="N67" s="40">
        <f t="shared" si="4"/>
        <v>247</v>
      </c>
      <c r="O67" s="41"/>
      <c r="P67" s="41">
        <f t="shared" si="5"/>
        <v>0</v>
      </c>
      <c r="Q67" s="105"/>
      <c r="R67" s="7"/>
    </row>
    <row r="68" spans="1:18" s="42" customFormat="1" ht="31.5" customHeight="1" outlineLevel="3" x14ac:dyDescent="0.25">
      <c r="A68" s="21"/>
      <c r="B68" s="100" t="s">
        <v>84</v>
      </c>
      <c r="C68" s="9"/>
      <c r="D68" s="83"/>
      <c r="E68" s="9" t="s">
        <v>5</v>
      </c>
      <c r="F68" s="87">
        <v>1</v>
      </c>
      <c r="G68" s="43">
        <v>1</v>
      </c>
      <c r="H68" s="43">
        <v>1</v>
      </c>
      <c r="I68" s="43">
        <v>1</v>
      </c>
      <c r="J68" s="43">
        <v>1</v>
      </c>
      <c r="K68" s="43">
        <v>1</v>
      </c>
      <c r="L68" s="43">
        <v>1</v>
      </c>
      <c r="M68" s="43">
        <v>1</v>
      </c>
      <c r="N68" s="40">
        <f t="shared" si="4"/>
        <v>8</v>
      </c>
      <c r="O68" s="41"/>
      <c r="P68" s="41">
        <f t="shared" si="5"/>
        <v>0</v>
      </c>
      <c r="Q68" s="105"/>
      <c r="R68" s="7"/>
    </row>
    <row r="69" spans="1:18" s="42" customFormat="1" ht="31.5" customHeight="1" outlineLevel="3" x14ac:dyDescent="0.25">
      <c r="A69" s="21"/>
      <c r="B69" s="101" t="s">
        <v>86</v>
      </c>
      <c r="C69" s="9"/>
      <c r="D69" s="83"/>
      <c r="E69" s="9" t="s">
        <v>5</v>
      </c>
      <c r="F69" s="87">
        <v>4</v>
      </c>
      <c r="G69" s="43">
        <v>4</v>
      </c>
      <c r="H69" s="43">
        <v>4</v>
      </c>
      <c r="I69" s="43">
        <v>4</v>
      </c>
      <c r="J69" s="43">
        <v>4</v>
      </c>
      <c r="K69" s="43">
        <v>4</v>
      </c>
      <c r="L69" s="43">
        <v>4</v>
      </c>
      <c r="M69" s="43">
        <v>4</v>
      </c>
      <c r="N69" s="40">
        <f t="shared" si="4"/>
        <v>32</v>
      </c>
      <c r="O69" s="41"/>
      <c r="P69" s="41">
        <f t="shared" si="5"/>
        <v>0</v>
      </c>
      <c r="Q69" s="105"/>
      <c r="R69" s="7"/>
    </row>
    <row r="70" spans="1:18" s="42" customFormat="1" ht="31.5" customHeight="1" outlineLevel="3" x14ac:dyDescent="0.25">
      <c r="A70" s="21"/>
      <c r="B70" s="101" t="s">
        <v>88</v>
      </c>
      <c r="C70" s="9"/>
      <c r="D70" s="83"/>
      <c r="E70" s="9" t="s">
        <v>5</v>
      </c>
      <c r="F70" s="87">
        <v>1</v>
      </c>
      <c r="G70" s="43">
        <v>1</v>
      </c>
      <c r="H70" s="43">
        <v>1</v>
      </c>
      <c r="I70" s="43">
        <v>0</v>
      </c>
      <c r="J70" s="43">
        <v>1</v>
      </c>
      <c r="K70" s="43">
        <v>1</v>
      </c>
      <c r="L70" s="43">
        <v>1</v>
      </c>
      <c r="M70" s="43">
        <v>1</v>
      </c>
      <c r="N70" s="40">
        <f t="shared" si="4"/>
        <v>7</v>
      </c>
      <c r="O70" s="41"/>
      <c r="P70" s="41">
        <f t="shared" si="5"/>
        <v>0</v>
      </c>
      <c r="Q70" s="105"/>
      <c r="R70" s="7"/>
    </row>
    <row r="71" spans="1:18" s="42" customFormat="1" ht="31.5" customHeight="1" outlineLevel="3" x14ac:dyDescent="0.25">
      <c r="A71" s="21"/>
      <c r="B71" s="101" t="s">
        <v>156</v>
      </c>
      <c r="C71" s="9"/>
      <c r="D71" s="83"/>
      <c r="E71" s="9" t="s">
        <v>5</v>
      </c>
      <c r="F71" s="87"/>
      <c r="G71" s="43"/>
      <c r="H71" s="43"/>
      <c r="I71" s="43">
        <v>1</v>
      </c>
      <c r="J71" s="43"/>
      <c r="K71" s="43"/>
      <c r="L71" s="43"/>
      <c r="M71" s="43"/>
      <c r="N71" s="40">
        <f t="shared" si="4"/>
        <v>1</v>
      </c>
      <c r="O71" s="41"/>
      <c r="P71" s="41">
        <f t="shared" si="5"/>
        <v>0</v>
      </c>
      <c r="Q71" s="105"/>
      <c r="R71" s="7"/>
    </row>
    <row r="72" spans="1:18" s="42" customFormat="1" ht="31.5" customHeight="1" outlineLevel="3" x14ac:dyDescent="0.25">
      <c r="A72" s="21"/>
      <c r="B72" s="101" t="s">
        <v>89</v>
      </c>
      <c r="C72" s="9"/>
      <c r="D72" s="83"/>
      <c r="E72" s="9" t="s">
        <v>5</v>
      </c>
      <c r="F72" s="87">
        <v>2</v>
      </c>
      <c r="G72" s="43">
        <v>2</v>
      </c>
      <c r="H72" s="43">
        <v>2</v>
      </c>
      <c r="I72" s="43">
        <v>2</v>
      </c>
      <c r="J72" s="43">
        <v>2</v>
      </c>
      <c r="K72" s="43">
        <v>2</v>
      </c>
      <c r="L72" s="43">
        <v>2</v>
      </c>
      <c r="M72" s="43">
        <v>2</v>
      </c>
      <c r="N72" s="40">
        <f t="shared" si="4"/>
        <v>16</v>
      </c>
      <c r="O72" s="41"/>
      <c r="P72" s="41">
        <f t="shared" si="5"/>
        <v>0</v>
      </c>
      <c r="Q72" s="105"/>
      <c r="R72" s="7"/>
    </row>
    <row r="73" spans="1:18" s="42" customFormat="1" ht="31.5" customHeight="1" outlineLevel="3" x14ac:dyDescent="0.25">
      <c r="A73" s="21"/>
      <c r="B73" s="101" t="s">
        <v>90</v>
      </c>
      <c r="C73" s="9"/>
      <c r="D73" s="83"/>
      <c r="E73" s="9" t="s">
        <v>5</v>
      </c>
      <c r="F73" s="87">
        <v>1</v>
      </c>
      <c r="G73" s="43">
        <v>1</v>
      </c>
      <c r="H73" s="43">
        <v>1</v>
      </c>
      <c r="I73" s="43">
        <v>0</v>
      </c>
      <c r="J73" s="43">
        <v>1</v>
      </c>
      <c r="K73" s="43">
        <v>1</v>
      </c>
      <c r="L73" s="43">
        <v>1</v>
      </c>
      <c r="M73" s="43">
        <v>1</v>
      </c>
      <c r="N73" s="40">
        <f t="shared" si="4"/>
        <v>7</v>
      </c>
      <c r="O73" s="41"/>
      <c r="P73" s="41">
        <f t="shared" si="5"/>
        <v>0</v>
      </c>
      <c r="Q73" s="105"/>
      <c r="R73" s="7"/>
    </row>
    <row r="74" spans="1:18" s="6" customFormat="1" ht="39" customHeight="1" outlineLevel="3" x14ac:dyDescent="0.25">
      <c r="A74" s="21"/>
      <c r="B74" s="4" t="s">
        <v>91</v>
      </c>
      <c r="C74" s="5"/>
      <c r="D74" s="83"/>
      <c r="E74" s="5" t="s">
        <v>5</v>
      </c>
      <c r="F74" s="30">
        <v>1</v>
      </c>
      <c r="G74" s="30">
        <v>1</v>
      </c>
      <c r="H74" s="30">
        <v>1</v>
      </c>
      <c r="I74" s="30">
        <v>0</v>
      </c>
      <c r="J74" s="30">
        <v>1</v>
      </c>
      <c r="K74" s="30">
        <v>1</v>
      </c>
      <c r="L74" s="30">
        <v>1</v>
      </c>
      <c r="M74" s="30">
        <v>1</v>
      </c>
      <c r="N74" s="40">
        <f t="shared" si="4"/>
        <v>7</v>
      </c>
      <c r="O74" s="41"/>
      <c r="P74" s="32">
        <f t="shared" si="5"/>
        <v>0</v>
      </c>
      <c r="Q74" s="84"/>
      <c r="R74" s="81"/>
    </row>
    <row r="75" spans="1:18" s="6" customFormat="1" ht="87.75" customHeight="1" outlineLevel="3" x14ac:dyDescent="0.25">
      <c r="A75" s="21"/>
      <c r="B75" s="4" t="s">
        <v>92</v>
      </c>
      <c r="C75" s="5"/>
      <c r="D75" s="83"/>
      <c r="E75" s="5" t="s">
        <v>5</v>
      </c>
      <c r="F75" s="30">
        <v>1</v>
      </c>
      <c r="G75" s="30">
        <v>1</v>
      </c>
      <c r="H75" s="30">
        <v>1</v>
      </c>
      <c r="I75" s="30">
        <v>1</v>
      </c>
      <c r="J75" s="30">
        <v>1</v>
      </c>
      <c r="K75" s="30">
        <v>1</v>
      </c>
      <c r="L75" s="30">
        <v>1</v>
      </c>
      <c r="M75" s="30">
        <v>1</v>
      </c>
      <c r="N75" s="40">
        <f t="shared" si="4"/>
        <v>8</v>
      </c>
      <c r="O75" s="41"/>
      <c r="P75" s="32">
        <f t="shared" si="5"/>
        <v>0</v>
      </c>
      <c r="Q75" s="84"/>
      <c r="R75" s="81"/>
    </row>
    <row r="76" spans="1:18" s="6" customFormat="1" ht="87.75" customHeight="1" outlineLevel="3" x14ac:dyDescent="0.25">
      <c r="A76" s="21"/>
      <c r="B76" s="4" t="s">
        <v>93</v>
      </c>
      <c r="C76" s="5"/>
      <c r="D76" s="83"/>
      <c r="E76" s="5" t="s">
        <v>5</v>
      </c>
      <c r="F76" s="30">
        <v>1</v>
      </c>
      <c r="G76" s="30">
        <v>1</v>
      </c>
      <c r="H76" s="30">
        <v>1</v>
      </c>
      <c r="I76" s="30">
        <v>1</v>
      </c>
      <c r="J76" s="30">
        <v>1</v>
      </c>
      <c r="K76" s="30">
        <v>1</v>
      </c>
      <c r="L76" s="30">
        <v>1</v>
      </c>
      <c r="M76" s="30">
        <v>1</v>
      </c>
      <c r="N76" s="40">
        <f t="shared" si="4"/>
        <v>8</v>
      </c>
      <c r="O76" s="41"/>
      <c r="P76" s="32">
        <f t="shared" si="5"/>
        <v>0</v>
      </c>
      <c r="Q76" s="84"/>
      <c r="R76" s="81"/>
    </row>
    <row r="77" spans="1:18" s="42" customFormat="1" ht="44.25" customHeight="1" outlineLevel="3" x14ac:dyDescent="0.25">
      <c r="A77" s="21"/>
      <c r="B77" s="8" t="s">
        <v>53</v>
      </c>
      <c r="C77" s="9"/>
      <c r="D77" s="83" t="s">
        <v>160</v>
      </c>
      <c r="E77" s="9" t="s">
        <v>5</v>
      </c>
      <c r="F77" s="43">
        <v>22</v>
      </c>
      <c r="G77" s="43">
        <v>19</v>
      </c>
      <c r="H77" s="43">
        <v>23</v>
      </c>
      <c r="I77" s="43">
        <v>0</v>
      </c>
      <c r="J77" s="43">
        <v>0</v>
      </c>
      <c r="K77" s="43">
        <v>23</v>
      </c>
      <c r="L77" s="43">
        <v>19</v>
      </c>
      <c r="M77" s="43">
        <v>17</v>
      </c>
      <c r="N77" s="40">
        <f t="shared" si="4"/>
        <v>123</v>
      </c>
      <c r="O77" s="41"/>
      <c r="P77" s="41">
        <f t="shared" si="5"/>
        <v>0</v>
      </c>
      <c r="Q77" s="86"/>
      <c r="R77" s="7"/>
    </row>
    <row r="78" spans="1:18" s="42" customFormat="1" ht="47.25" outlineLevel="3" x14ac:dyDescent="0.25">
      <c r="A78" s="21"/>
      <c r="B78" s="8" t="s">
        <v>54</v>
      </c>
      <c r="C78" s="9"/>
      <c r="D78" s="83" t="s">
        <v>161</v>
      </c>
      <c r="E78" s="9" t="s">
        <v>5</v>
      </c>
      <c r="F78" s="43">
        <v>1</v>
      </c>
      <c r="G78" s="43">
        <v>0</v>
      </c>
      <c r="H78" s="43">
        <v>0</v>
      </c>
      <c r="I78" s="43">
        <v>19</v>
      </c>
      <c r="J78" s="43">
        <v>18</v>
      </c>
      <c r="K78" s="43">
        <v>0</v>
      </c>
      <c r="L78" s="43">
        <v>0</v>
      </c>
      <c r="M78" s="43">
        <v>0</v>
      </c>
      <c r="N78" s="40">
        <f t="shared" si="4"/>
        <v>38</v>
      </c>
      <c r="O78" s="41"/>
      <c r="P78" s="41">
        <f t="shared" si="5"/>
        <v>0</v>
      </c>
      <c r="Q78" s="86"/>
      <c r="R78" s="7"/>
    </row>
    <row r="79" spans="1:18" s="42" customFormat="1" ht="31.5" outlineLevel="3" x14ac:dyDescent="0.25">
      <c r="A79" s="21"/>
      <c r="B79" s="8" t="s">
        <v>55</v>
      </c>
      <c r="C79" s="9"/>
      <c r="D79" s="83" t="s">
        <v>162</v>
      </c>
      <c r="E79" s="9" t="s">
        <v>5</v>
      </c>
      <c r="F79" s="43">
        <v>179</v>
      </c>
      <c r="G79" s="43">
        <v>142</v>
      </c>
      <c r="H79" s="43">
        <v>138</v>
      </c>
      <c r="I79" s="43">
        <v>72</v>
      </c>
      <c r="J79" s="43">
        <v>72</v>
      </c>
      <c r="K79" s="43">
        <v>138</v>
      </c>
      <c r="L79" s="43">
        <v>132</v>
      </c>
      <c r="M79" s="43">
        <v>134</v>
      </c>
      <c r="N79" s="40">
        <f t="shared" si="4"/>
        <v>1007</v>
      </c>
      <c r="O79" s="41"/>
      <c r="P79" s="41">
        <f t="shared" si="5"/>
        <v>0</v>
      </c>
      <c r="Q79" s="46"/>
      <c r="R79" s="7"/>
    </row>
    <row r="80" spans="1:18" s="42" customFormat="1" ht="47.25" outlineLevel="3" x14ac:dyDescent="0.25">
      <c r="A80" s="21"/>
      <c r="B80" s="8" t="s">
        <v>163</v>
      </c>
      <c r="C80" s="9"/>
      <c r="D80" s="83"/>
      <c r="E80" s="9" t="s">
        <v>5</v>
      </c>
      <c r="F80" s="43">
        <v>537</v>
      </c>
      <c r="G80" s="43">
        <v>426</v>
      </c>
      <c r="H80" s="43">
        <v>414</v>
      </c>
      <c r="I80" s="43">
        <v>216</v>
      </c>
      <c r="J80" s="43">
        <v>216</v>
      </c>
      <c r="K80" s="43">
        <v>414</v>
      </c>
      <c r="L80" s="43">
        <v>396</v>
      </c>
      <c r="M80" s="43">
        <v>402</v>
      </c>
      <c r="N80" s="40">
        <f t="shared" si="4"/>
        <v>3021</v>
      </c>
      <c r="O80" s="41"/>
      <c r="P80" s="41">
        <f t="shared" si="5"/>
        <v>0</v>
      </c>
      <c r="Q80" s="46"/>
      <c r="R80" s="7"/>
    </row>
    <row r="81" spans="1:18" s="42" customFormat="1" outlineLevel="3" x14ac:dyDescent="0.25">
      <c r="A81" s="21"/>
      <c r="B81" s="8" t="s">
        <v>94</v>
      </c>
      <c r="C81" s="9"/>
      <c r="D81" s="83"/>
      <c r="E81" s="9" t="s">
        <v>4</v>
      </c>
      <c r="F81" s="43">
        <v>628.9</v>
      </c>
      <c r="G81" s="43">
        <v>499.4</v>
      </c>
      <c r="H81" s="43">
        <v>640.65</v>
      </c>
      <c r="I81" s="43">
        <v>223.8</v>
      </c>
      <c r="J81" s="43">
        <v>227.4</v>
      </c>
      <c r="K81" s="43">
        <v>651</v>
      </c>
      <c r="L81" s="43">
        <v>480.9</v>
      </c>
      <c r="M81" s="43">
        <v>474.75</v>
      </c>
      <c r="N81" s="40">
        <f t="shared" si="4"/>
        <v>3826.8</v>
      </c>
      <c r="O81" s="41"/>
      <c r="P81" s="41">
        <f t="shared" si="5"/>
        <v>0</v>
      </c>
      <c r="Q81" s="46"/>
      <c r="R81" s="7"/>
    </row>
    <row r="82" spans="1:18" s="6" customFormat="1" ht="31.5" outlineLevel="3" x14ac:dyDescent="0.25">
      <c r="A82" s="21"/>
      <c r="B82" s="4" t="s">
        <v>95</v>
      </c>
      <c r="C82" s="5"/>
      <c r="D82" s="83"/>
      <c r="E82" s="5" t="s">
        <v>5</v>
      </c>
      <c r="F82" s="30">
        <v>0</v>
      </c>
      <c r="G82" s="30">
        <v>0</v>
      </c>
      <c r="H82" s="30">
        <v>0</v>
      </c>
      <c r="I82" s="30">
        <v>1</v>
      </c>
      <c r="J82" s="30">
        <v>0</v>
      </c>
      <c r="K82" s="30">
        <v>0</v>
      </c>
      <c r="L82" s="30">
        <v>0</v>
      </c>
      <c r="M82" s="30">
        <v>0</v>
      </c>
      <c r="N82" s="40">
        <f t="shared" si="4"/>
        <v>1</v>
      </c>
      <c r="O82" s="41"/>
      <c r="P82" s="32">
        <f t="shared" si="5"/>
        <v>0</v>
      </c>
      <c r="Q82" s="106"/>
      <c r="R82" s="81"/>
    </row>
    <row r="83" spans="1:18" s="6" customFormat="1" ht="31.5" outlineLevel="3" x14ac:dyDescent="0.25">
      <c r="A83" s="21"/>
      <c r="B83" s="4" t="s">
        <v>96</v>
      </c>
      <c r="C83" s="5"/>
      <c r="D83" s="83"/>
      <c r="E83" s="5" t="s">
        <v>5</v>
      </c>
      <c r="F83" s="30">
        <v>0</v>
      </c>
      <c r="G83" s="30">
        <v>0</v>
      </c>
      <c r="H83" s="30">
        <v>0</v>
      </c>
      <c r="I83" s="30">
        <v>1</v>
      </c>
      <c r="J83" s="30">
        <v>0</v>
      </c>
      <c r="K83" s="30">
        <v>0</v>
      </c>
      <c r="L83" s="30">
        <v>0</v>
      </c>
      <c r="M83" s="30">
        <v>0</v>
      </c>
      <c r="N83" s="40">
        <f t="shared" si="4"/>
        <v>1</v>
      </c>
      <c r="O83" s="41"/>
      <c r="P83" s="32">
        <f>O83*N83</f>
        <v>0</v>
      </c>
      <c r="Q83" s="106"/>
      <c r="R83" s="81"/>
    </row>
    <row r="84" spans="1:18" s="6" customFormat="1" outlineLevel="3" x14ac:dyDescent="0.25">
      <c r="A84" s="21"/>
      <c r="B84" s="4" t="s">
        <v>97</v>
      </c>
      <c r="C84" s="5"/>
      <c r="D84" s="83"/>
      <c r="E84" s="5" t="s">
        <v>5</v>
      </c>
      <c r="F84" s="30">
        <v>0</v>
      </c>
      <c r="G84" s="30">
        <v>0</v>
      </c>
      <c r="H84" s="30">
        <v>0</v>
      </c>
      <c r="I84" s="30">
        <v>1</v>
      </c>
      <c r="J84" s="30">
        <v>0</v>
      </c>
      <c r="K84" s="30">
        <v>0</v>
      </c>
      <c r="L84" s="30">
        <v>0</v>
      </c>
      <c r="M84" s="30">
        <v>0</v>
      </c>
      <c r="N84" s="40">
        <f t="shared" si="4"/>
        <v>1</v>
      </c>
      <c r="O84" s="41"/>
      <c r="P84" s="32">
        <f>O84*N84</f>
        <v>0</v>
      </c>
      <c r="Q84" s="106"/>
      <c r="R84" s="81"/>
    </row>
    <row r="85" spans="1:18" s="6" customFormat="1" ht="31.5" outlineLevel="3" x14ac:dyDescent="0.25">
      <c r="A85" s="21"/>
      <c r="B85" s="4" t="s">
        <v>98</v>
      </c>
      <c r="C85" s="5"/>
      <c r="D85" s="83"/>
      <c r="E85" s="5" t="s">
        <v>5</v>
      </c>
      <c r="F85" s="30">
        <v>0</v>
      </c>
      <c r="G85" s="30">
        <v>0</v>
      </c>
      <c r="H85" s="30">
        <v>0</v>
      </c>
      <c r="I85" s="30">
        <v>2</v>
      </c>
      <c r="J85" s="30">
        <v>0</v>
      </c>
      <c r="K85" s="30">
        <v>0</v>
      </c>
      <c r="L85" s="30">
        <v>0</v>
      </c>
      <c r="M85" s="30">
        <v>0</v>
      </c>
      <c r="N85" s="40">
        <f t="shared" si="4"/>
        <v>2</v>
      </c>
      <c r="O85" s="41"/>
      <c r="P85" s="32">
        <f>O85*N85</f>
        <v>0</v>
      </c>
      <c r="Q85" s="106"/>
      <c r="R85" s="81"/>
    </row>
    <row r="86" spans="1:18" s="6" customFormat="1" ht="31.5" outlineLevel="3" x14ac:dyDescent="0.25">
      <c r="A86" s="21"/>
      <c r="B86" s="95" t="s">
        <v>83</v>
      </c>
      <c r="C86" s="5"/>
      <c r="D86" s="83"/>
      <c r="E86" s="5" t="s">
        <v>5</v>
      </c>
      <c r="F86" s="30">
        <v>0</v>
      </c>
      <c r="G86" s="30">
        <v>0</v>
      </c>
      <c r="H86" s="30">
        <v>0</v>
      </c>
      <c r="I86" s="30">
        <v>2</v>
      </c>
      <c r="J86" s="30">
        <v>0</v>
      </c>
      <c r="K86" s="30">
        <v>0</v>
      </c>
      <c r="L86" s="30">
        <v>0</v>
      </c>
      <c r="M86" s="30">
        <v>0</v>
      </c>
      <c r="N86" s="40">
        <f t="shared" si="4"/>
        <v>2</v>
      </c>
      <c r="O86" s="41"/>
      <c r="P86" s="32">
        <f>O86*N86</f>
        <v>0</v>
      </c>
      <c r="Q86" s="106"/>
      <c r="R86" s="81"/>
    </row>
    <row r="87" spans="1:18" s="42" customFormat="1" ht="29.25" customHeight="1" outlineLevel="3" x14ac:dyDescent="0.25">
      <c r="A87" s="21"/>
      <c r="B87" s="108" t="s">
        <v>126</v>
      </c>
      <c r="C87" s="9"/>
      <c r="D87" s="83"/>
      <c r="E87" s="9"/>
      <c r="F87" s="43"/>
      <c r="G87" s="43"/>
      <c r="H87" s="43"/>
      <c r="I87" s="43"/>
      <c r="J87" s="43"/>
      <c r="K87" s="43"/>
      <c r="L87" s="43"/>
      <c r="M87" s="43"/>
      <c r="N87" s="40"/>
      <c r="O87" s="41"/>
      <c r="P87" s="40"/>
      <c r="Q87" s="106"/>
      <c r="R87" s="7"/>
    </row>
    <row r="88" spans="1:18" s="42" customFormat="1" ht="44.25" customHeight="1" outlineLevel="3" x14ac:dyDescent="0.25">
      <c r="A88" s="21"/>
      <c r="B88" s="94" t="s">
        <v>138</v>
      </c>
      <c r="C88" s="9"/>
      <c r="D88" s="83"/>
      <c r="E88" s="9" t="s">
        <v>5</v>
      </c>
      <c r="F88" s="43">
        <v>1</v>
      </c>
      <c r="G88" s="43">
        <v>1</v>
      </c>
      <c r="H88" s="43">
        <v>1</v>
      </c>
      <c r="I88" s="43">
        <v>1</v>
      </c>
      <c r="J88" s="43">
        <v>1</v>
      </c>
      <c r="K88" s="43">
        <v>1</v>
      </c>
      <c r="L88" s="43">
        <v>1</v>
      </c>
      <c r="M88" s="43">
        <v>1</v>
      </c>
      <c r="N88" s="40">
        <f t="shared" si="4"/>
        <v>8</v>
      </c>
      <c r="O88" s="41"/>
      <c r="P88" s="41">
        <f t="shared" ref="P88:P95" si="6">O88*N88</f>
        <v>0</v>
      </c>
      <c r="Q88" s="106"/>
      <c r="R88" s="7"/>
    </row>
    <row r="89" spans="1:18" s="42" customFormat="1" ht="44.25" customHeight="1" outlineLevel="3" x14ac:dyDescent="0.25">
      <c r="A89" s="21"/>
      <c r="B89" s="94" t="s">
        <v>139</v>
      </c>
      <c r="C89" s="9"/>
      <c r="D89" s="83"/>
      <c r="E89" s="9" t="s">
        <v>5</v>
      </c>
      <c r="F89" s="43">
        <v>1</v>
      </c>
      <c r="G89" s="43">
        <v>1</v>
      </c>
      <c r="H89" s="43">
        <v>1</v>
      </c>
      <c r="I89" s="43">
        <v>1</v>
      </c>
      <c r="J89" s="43">
        <v>1</v>
      </c>
      <c r="K89" s="43">
        <v>1</v>
      </c>
      <c r="L89" s="43">
        <v>1</v>
      </c>
      <c r="M89" s="43">
        <v>1</v>
      </c>
      <c r="N89" s="40">
        <f t="shared" si="4"/>
        <v>8</v>
      </c>
      <c r="O89" s="41"/>
      <c r="P89" s="41">
        <f t="shared" si="6"/>
        <v>0</v>
      </c>
      <c r="Q89" s="106"/>
      <c r="R89" s="7"/>
    </row>
    <row r="90" spans="1:18" s="42" customFormat="1" ht="44.25" customHeight="1" outlineLevel="3" x14ac:dyDescent="0.25">
      <c r="A90" s="21"/>
      <c r="B90" s="94" t="s">
        <v>65</v>
      </c>
      <c r="C90" s="9"/>
      <c r="D90" s="83"/>
      <c r="E90" s="9" t="s">
        <v>5</v>
      </c>
      <c r="F90" s="43">
        <v>2.4</v>
      </c>
      <c r="G90" s="43">
        <v>2.4</v>
      </c>
      <c r="H90" s="43">
        <v>2.4</v>
      </c>
      <c r="I90" s="43">
        <v>2.4</v>
      </c>
      <c r="J90" s="43">
        <v>2.4</v>
      </c>
      <c r="K90" s="43">
        <v>2.4</v>
      </c>
      <c r="L90" s="43">
        <v>2.4</v>
      </c>
      <c r="M90" s="43">
        <v>2.4</v>
      </c>
      <c r="N90" s="40">
        <f t="shared" si="4"/>
        <v>19.2</v>
      </c>
      <c r="O90" s="41"/>
      <c r="P90" s="41">
        <f t="shared" si="6"/>
        <v>0</v>
      </c>
      <c r="Q90" s="106"/>
      <c r="R90" s="7"/>
    </row>
    <row r="91" spans="1:18" s="42" customFormat="1" ht="44.25" customHeight="1" outlineLevel="3" x14ac:dyDescent="0.25">
      <c r="A91" s="21"/>
      <c r="B91" s="94" t="s">
        <v>66</v>
      </c>
      <c r="C91" s="9"/>
      <c r="D91" s="83"/>
      <c r="E91" s="9" t="s">
        <v>5</v>
      </c>
      <c r="F91" s="43">
        <v>16</v>
      </c>
      <c r="G91" s="43">
        <v>16</v>
      </c>
      <c r="H91" s="43">
        <v>16</v>
      </c>
      <c r="I91" s="43">
        <v>16</v>
      </c>
      <c r="J91" s="43">
        <v>16</v>
      </c>
      <c r="K91" s="43">
        <v>16</v>
      </c>
      <c r="L91" s="43">
        <v>16</v>
      </c>
      <c r="M91" s="43">
        <v>16</v>
      </c>
      <c r="N91" s="40">
        <f t="shared" si="4"/>
        <v>128</v>
      </c>
      <c r="O91" s="41"/>
      <c r="P91" s="41">
        <f t="shared" si="6"/>
        <v>0</v>
      </c>
      <c r="Q91" s="106"/>
      <c r="R91" s="7"/>
    </row>
    <row r="92" spans="1:18" s="42" customFormat="1" ht="44.25" customHeight="1" outlineLevel="3" x14ac:dyDescent="0.25">
      <c r="A92" s="21"/>
      <c r="B92" s="94" t="s">
        <v>67</v>
      </c>
      <c r="C92" s="9"/>
      <c r="D92" s="83"/>
      <c r="E92" s="9" t="s">
        <v>5</v>
      </c>
      <c r="F92" s="43">
        <v>2</v>
      </c>
      <c r="G92" s="43">
        <v>2</v>
      </c>
      <c r="H92" s="43">
        <v>2</v>
      </c>
      <c r="I92" s="43">
        <v>2</v>
      </c>
      <c r="J92" s="43">
        <v>2</v>
      </c>
      <c r="K92" s="43">
        <v>2</v>
      </c>
      <c r="L92" s="43">
        <v>2</v>
      </c>
      <c r="M92" s="43">
        <v>2</v>
      </c>
      <c r="N92" s="40">
        <f t="shared" si="4"/>
        <v>16</v>
      </c>
      <c r="O92" s="41"/>
      <c r="P92" s="41">
        <f t="shared" si="6"/>
        <v>0</v>
      </c>
      <c r="Q92" s="106"/>
      <c r="R92" s="7"/>
    </row>
    <row r="93" spans="1:18" s="42" customFormat="1" ht="21.75" customHeight="1" outlineLevel="3" x14ac:dyDescent="0.25">
      <c r="A93" s="21"/>
      <c r="B93" s="94" t="s">
        <v>140</v>
      </c>
      <c r="C93" s="81"/>
      <c r="D93" s="23"/>
      <c r="E93" s="7" t="s">
        <v>5</v>
      </c>
      <c r="F93" s="32">
        <v>389</v>
      </c>
      <c r="G93" s="32">
        <v>311</v>
      </c>
      <c r="H93" s="32">
        <v>307</v>
      </c>
      <c r="I93" s="32">
        <v>172</v>
      </c>
      <c r="J93" s="32">
        <v>170</v>
      </c>
      <c r="K93" s="32">
        <v>307</v>
      </c>
      <c r="L93" s="32">
        <v>291</v>
      </c>
      <c r="M93" s="32">
        <v>293</v>
      </c>
      <c r="N93" s="40">
        <f t="shared" si="4"/>
        <v>2240</v>
      </c>
      <c r="O93" s="41"/>
      <c r="P93" s="41">
        <f t="shared" si="6"/>
        <v>0</v>
      </c>
      <c r="Q93" s="106"/>
      <c r="R93" s="7"/>
    </row>
    <row r="94" spans="1:18" s="42" customFormat="1" ht="21.75" customHeight="1" outlineLevel="3" x14ac:dyDescent="0.25">
      <c r="A94" s="21"/>
      <c r="B94" s="94" t="s">
        <v>141</v>
      </c>
      <c r="C94" s="81"/>
      <c r="D94" s="23"/>
      <c r="E94" s="7" t="s">
        <v>5</v>
      </c>
      <c r="F94" s="32">
        <v>8</v>
      </c>
      <c r="G94" s="32">
        <v>8</v>
      </c>
      <c r="H94" s="32">
        <v>8</v>
      </c>
      <c r="I94" s="32">
        <v>8</v>
      </c>
      <c r="J94" s="32">
        <v>8</v>
      </c>
      <c r="K94" s="32">
        <v>8</v>
      </c>
      <c r="L94" s="32">
        <v>8</v>
      </c>
      <c r="M94" s="32">
        <v>8</v>
      </c>
      <c r="N94" s="40">
        <f t="shared" si="4"/>
        <v>64</v>
      </c>
      <c r="O94" s="41"/>
      <c r="P94" s="41">
        <f t="shared" si="6"/>
        <v>0</v>
      </c>
      <c r="Q94" s="106"/>
      <c r="R94" s="7"/>
    </row>
    <row r="95" spans="1:18" s="42" customFormat="1" ht="33" customHeight="1" outlineLevel="3" x14ac:dyDescent="0.25">
      <c r="A95" s="21"/>
      <c r="B95" s="94" t="s">
        <v>142</v>
      </c>
      <c r="C95" s="81"/>
      <c r="D95" s="23"/>
      <c r="E95" s="7" t="s">
        <v>5</v>
      </c>
      <c r="F95" s="32">
        <v>8</v>
      </c>
      <c r="G95" s="32">
        <v>8</v>
      </c>
      <c r="H95" s="32">
        <v>8</v>
      </c>
      <c r="I95" s="32">
        <v>8</v>
      </c>
      <c r="J95" s="32">
        <v>8</v>
      </c>
      <c r="K95" s="32">
        <v>8</v>
      </c>
      <c r="L95" s="32">
        <v>8</v>
      </c>
      <c r="M95" s="32">
        <v>8</v>
      </c>
      <c r="N95" s="40">
        <f t="shared" si="4"/>
        <v>64</v>
      </c>
      <c r="O95" s="41"/>
      <c r="P95" s="41">
        <f t="shared" si="6"/>
        <v>0</v>
      </c>
      <c r="Q95" s="106"/>
      <c r="R95" s="7"/>
    </row>
    <row r="96" spans="1:18" ht="21.75" customHeight="1" outlineLevel="1" x14ac:dyDescent="0.25">
      <c r="A96" s="60" t="s">
        <v>23</v>
      </c>
      <c r="B96" s="61" t="s">
        <v>19</v>
      </c>
      <c r="C96" s="62"/>
      <c r="D96" s="62"/>
      <c r="E96" s="62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4"/>
      <c r="R96" s="64"/>
    </row>
    <row r="97" spans="1:18" s="6" customFormat="1" ht="39" customHeight="1" outlineLevel="3" x14ac:dyDescent="0.25">
      <c r="A97" s="21"/>
      <c r="B97" s="4" t="s">
        <v>29</v>
      </c>
      <c r="C97" s="5"/>
      <c r="D97" s="83" t="s">
        <v>113</v>
      </c>
      <c r="E97" s="5" t="s">
        <v>4</v>
      </c>
      <c r="F97" s="87">
        <v>989</v>
      </c>
      <c r="G97" s="30">
        <v>893</v>
      </c>
      <c r="H97" s="30">
        <v>1035</v>
      </c>
      <c r="I97" s="30">
        <v>729</v>
      </c>
      <c r="J97" s="30">
        <v>711</v>
      </c>
      <c r="K97" s="30">
        <v>1058</v>
      </c>
      <c r="L97" s="30">
        <v>969</v>
      </c>
      <c r="M97" s="30">
        <v>561</v>
      </c>
      <c r="N97" s="40">
        <f t="shared" ref="N97:N108" si="7">SUM(F97:M97)</f>
        <v>6945</v>
      </c>
      <c r="O97" s="41"/>
      <c r="P97" s="32">
        <f>O97*N97</f>
        <v>0</v>
      </c>
      <c r="Q97" s="109"/>
      <c r="R97" s="23"/>
    </row>
    <row r="98" spans="1:18" s="42" customFormat="1" ht="50.25" customHeight="1" outlineLevel="3" x14ac:dyDescent="0.25">
      <c r="A98" s="21"/>
      <c r="B98" s="8" t="s">
        <v>32</v>
      </c>
      <c r="C98" s="9"/>
      <c r="D98" s="83" t="s">
        <v>111</v>
      </c>
      <c r="E98" s="9" t="s">
        <v>4</v>
      </c>
      <c r="F98" s="30">
        <v>103.6</v>
      </c>
      <c r="G98" s="30">
        <v>96.8</v>
      </c>
      <c r="H98" s="30">
        <v>106.8</v>
      </c>
      <c r="I98" s="30">
        <v>88.8</v>
      </c>
      <c r="J98" s="30">
        <v>87.8</v>
      </c>
      <c r="K98" s="30">
        <v>107.8</v>
      </c>
      <c r="L98" s="30">
        <v>100.8</v>
      </c>
      <c r="M98" s="30">
        <v>77.400000000000006</v>
      </c>
      <c r="N98" s="40">
        <f t="shared" si="7"/>
        <v>769.8</v>
      </c>
      <c r="O98" s="41"/>
      <c r="P98" s="41">
        <f>O98*N98</f>
        <v>0</v>
      </c>
      <c r="Q98" s="86"/>
      <c r="R98" s="11"/>
    </row>
    <row r="99" spans="1:18" s="42" customFormat="1" ht="34.5" customHeight="1" outlineLevel="3" x14ac:dyDescent="0.25">
      <c r="A99" s="21"/>
      <c r="B99" s="8" t="s">
        <v>30</v>
      </c>
      <c r="C99" s="9"/>
      <c r="D99" s="83" t="s">
        <v>122</v>
      </c>
      <c r="E99" s="9" t="s">
        <v>4</v>
      </c>
      <c r="F99" s="87">
        <v>103.6</v>
      </c>
      <c r="G99" s="30">
        <v>96.8</v>
      </c>
      <c r="H99" s="30">
        <v>106.8</v>
      </c>
      <c r="I99" s="30">
        <v>88.8</v>
      </c>
      <c r="J99" s="30">
        <v>87.8</v>
      </c>
      <c r="K99" s="30">
        <v>107.8</v>
      </c>
      <c r="L99" s="30">
        <v>100.8</v>
      </c>
      <c r="M99" s="30">
        <v>77.400000000000006</v>
      </c>
      <c r="N99" s="40">
        <f t="shared" si="7"/>
        <v>769.8</v>
      </c>
      <c r="O99" s="41"/>
      <c r="P99" s="41">
        <f>O99*N99</f>
        <v>0</v>
      </c>
      <c r="Q99" s="96"/>
      <c r="R99" s="7"/>
    </row>
    <row r="100" spans="1:18" s="42" customFormat="1" ht="34.5" customHeight="1" outlineLevel="3" x14ac:dyDescent="0.25">
      <c r="A100" s="21"/>
      <c r="B100" s="8" t="s">
        <v>31</v>
      </c>
      <c r="C100" s="9"/>
      <c r="D100" s="83" t="s">
        <v>116</v>
      </c>
      <c r="E100" s="9" t="s">
        <v>4</v>
      </c>
      <c r="F100" s="30">
        <v>72</v>
      </c>
      <c r="G100" s="30">
        <v>60</v>
      </c>
      <c r="H100" s="30">
        <v>72</v>
      </c>
      <c r="I100" s="30">
        <v>57</v>
      </c>
      <c r="J100" s="30">
        <v>57</v>
      </c>
      <c r="K100" s="30">
        <v>72</v>
      </c>
      <c r="L100" s="30">
        <v>60</v>
      </c>
      <c r="M100" s="30">
        <v>54</v>
      </c>
      <c r="N100" s="40">
        <f t="shared" si="7"/>
        <v>504</v>
      </c>
      <c r="O100" s="41"/>
      <c r="P100" s="41">
        <f>O100*N100</f>
        <v>0</v>
      </c>
      <c r="Q100" s="96"/>
      <c r="R100" s="7"/>
    </row>
    <row r="101" spans="1:18" s="42" customFormat="1" ht="39.75" customHeight="1" outlineLevel="3" x14ac:dyDescent="0.25">
      <c r="A101" s="21"/>
      <c r="B101" s="8" t="s">
        <v>51</v>
      </c>
      <c r="C101" s="9"/>
      <c r="D101" s="83" t="s">
        <v>121</v>
      </c>
      <c r="E101" s="9" t="s">
        <v>4</v>
      </c>
      <c r="F101" s="87">
        <v>6</v>
      </c>
      <c r="G101" s="87">
        <v>16</v>
      </c>
      <c r="H101" s="87">
        <v>5</v>
      </c>
      <c r="I101" s="87">
        <v>8</v>
      </c>
      <c r="J101" s="87">
        <v>7</v>
      </c>
      <c r="K101" s="87">
        <v>6</v>
      </c>
      <c r="L101" s="87">
        <v>20</v>
      </c>
      <c r="M101" s="87">
        <v>5</v>
      </c>
      <c r="N101" s="40">
        <f t="shared" si="7"/>
        <v>73</v>
      </c>
      <c r="O101" s="41"/>
      <c r="P101" s="41">
        <f>O101*N101</f>
        <v>0</v>
      </c>
      <c r="Q101" s="96"/>
      <c r="R101" s="7"/>
    </row>
    <row r="102" spans="1:18" s="42" customFormat="1" ht="44.25" customHeight="1" outlineLevel="3" x14ac:dyDescent="0.25">
      <c r="A102" s="21"/>
      <c r="B102" s="108" t="s">
        <v>126</v>
      </c>
      <c r="C102" s="9"/>
      <c r="D102" s="83"/>
      <c r="E102" s="9"/>
      <c r="F102" s="43"/>
      <c r="G102" s="43"/>
      <c r="H102" s="43"/>
      <c r="I102" s="43"/>
      <c r="J102" s="43"/>
      <c r="K102" s="43"/>
      <c r="L102" s="43"/>
      <c r="M102" s="43"/>
      <c r="N102" s="40"/>
      <c r="O102" s="41"/>
      <c r="P102" s="41"/>
      <c r="Q102" s="106"/>
      <c r="R102" s="7"/>
    </row>
    <row r="103" spans="1:18" s="42" customFormat="1" ht="44.25" customHeight="1" outlineLevel="3" x14ac:dyDescent="0.25">
      <c r="A103" s="21"/>
      <c r="B103" s="94" t="s">
        <v>129</v>
      </c>
      <c r="C103" s="9"/>
      <c r="D103" s="83"/>
      <c r="E103" s="9" t="s">
        <v>5</v>
      </c>
      <c r="F103" s="43">
        <v>207.2</v>
      </c>
      <c r="G103" s="43">
        <v>193.6</v>
      </c>
      <c r="H103" s="43">
        <v>213.6</v>
      </c>
      <c r="I103" s="43">
        <v>177.6</v>
      </c>
      <c r="J103" s="43">
        <v>175.6</v>
      </c>
      <c r="K103" s="43">
        <v>215.6</v>
      </c>
      <c r="L103" s="43">
        <v>201.6</v>
      </c>
      <c r="M103" s="43">
        <v>154.80000000000001</v>
      </c>
      <c r="N103" s="40">
        <f t="shared" si="7"/>
        <v>1539.6</v>
      </c>
      <c r="O103" s="41"/>
      <c r="P103" s="41">
        <f t="shared" ref="P103:P108" si="8">O103*N103</f>
        <v>0</v>
      </c>
      <c r="Q103" s="106"/>
      <c r="R103" s="7"/>
    </row>
    <row r="104" spans="1:18" s="42" customFormat="1" ht="44.25" customHeight="1" outlineLevel="3" x14ac:dyDescent="0.25">
      <c r="A104" s="21"/>
      <c r="B104" s="94" t="s">
        <v>128</v>
      </c>
      <c r="C104" s="9"/>
      <c r="D104" s="83"/>
      <c r="E104" s="9" t="s">
        <v>5</v>
      </c>
      <c r="F104" s="43">
        <v>24</v>
      </c>
      <c r="G104" s="43">
        <v>20</v>
      </c>
      <c r="H104" s="43">
        <v>24</v>
      </c>
      <c r="I104" s="43">
        <v>19</v>
      </c>
      <c r="J104" s="43">
        <v>19</v>
      </c>
      <c r="K104" s="43">
        <v>24</v>
      </c>
      <c r="L104" s="43">
        <v>20</v>
      </c>
      <c r="M104" s="43">
        <v>18</v>
      </c>
      <c r="N104" s="40">
        <f t="shared" si="7"/>
        <v>168</v>
      </c>
      <c r="O104" s="41"/>
      <c r="P104" s="41">
        <f t="shared" si="8"/>
        <v>0</v>
      </c>
      <c r="Q104" s="106"/>
      <c r="R104" s="7"/>
    </row>
    <row r="105" spans="1:18" s="42" customFormat="1" ht="44.25" customHeight="1" outlineLevel="3" x14ac:dyDescent="0.25">
      <c r="A105" s="21"/>
      <c r="B105" s="94" t="s">
        <v>130</v>
      </c>
      <c r="C105" s="9"/>
      <c r="D105" s="83"/>
      <c r="E105" s="9" t="s">
        <v>5</v>
      </c>
      <c r="F105" s="43">
        <v>24</v>
      </c>
      <c r="G105" s="43">
        <v>20</v>
      </c>
      <c r="H105" s="43">
        <v>24</v>
      </c>
      <c r="I105" s="43">
        <v>19</v>
      </c>
      <c r="J105" s="43">
        <v>19</v>
      </c>
      <c r="K105" s="43">
        <v>24</v>
      </c>
      <c r="L105" s="43">
        <v>20</v>
      </c>
      <c r="M105" s="43">
        <v>18</v>
      </c>
      <c r="N105" s="40">
        <f t="shared" si="7"/>
        <v>168</v>
      </c>
      <c r="O105" s="41"/>
      <c r="P105" s="41">
        <f t="shared" si="8"/>
        <v>0</v>
      </c>
      <c r="Q105" s="106"/>
      <c r="R105" s="7"/>
    </row>
    <row r="106" spans="1:18" s="42" customFormat="1" ht="44.25" customHeight="1" outlineLevel="3" x14ac:dyDescent="0.25">
      <c r="A106" s="21"/>
      <c r="B106" s="94" t="s">
        <v>99</v>
      </c>
      <c r="C106" s="9"/>
      <c r="D106" s="83"/>
      <c r="E106" s="9" t="s">
        <v>5</v>
      </c>
      <c r="F106" s="43">
        <v>156</v>
      </c>
      <c r="G106" s="43">
        <v>152</v>
      </c>
      <c r="H106" s="43">
        <v>154</v>
      </c>
      <c r="I106" s="43">
        <v>130</v>
      </c>
      <c r="J106" s="43">
        <v>128</v>
      </c>
      <c r="K106" s="43">
        <v>156</v>
      </c>
      <c r="L106" s="43">
        <v>160</v>
      </c>
      <c r="M106" s="43">
        <v>118</v>
      </c>
      <c r="N106" s="40">
        <f t="shared" si="7"/>
        <v>1154</v>
      </c>
      <c r="O106" s="41"/>
      <c r="P106" s="41">
        <f t="shared" si="8"/>
        <v>0</v>
      </c>
      <c r="Q106" s="106"/>
      <c r="R106" s="7"/>
    </row>
    <row r="107" spans="1:18" s="42" customFormat="1" ht="44.25" customHeight="1" outlineLevel="3" x14ac:dyDescent="0.25">
      <c r="A107" s="21"/>
      <c r="B107" s="94" t="s">
        <v>133</v>
      </c>
      <c r="C107" s="9"/>
      <c r="D107" s="83"/>
      <c r="E107" s="9" t="s">
        <v>5</v>
      </c>
      <c r="F107" s="43">
        <v>72</v>
      </c>
      <c r="G107" s="43">
        <v>60</v>
      </c>
      <c r="H107" s="43">
        <v>72</v>
      </c>
      <c r="I107" s="43">
        <v>57</v>
      </c>
      <c r="J107" s="43">
        <v>57</v>
      </c>
      <c r="K107" s="43">
        <v>72</v>
      </c>
      <c r="L107" s="43">
        <v>60</v>
      </c>
      <c r="M107" s="43">
        <v>54</v>
      </c>
      <c r="N107" s="40">
        <f t="shared" si="7"/>
        <v>504</v>
      </c>
      <c r="O107" s="41"/>
      <c r="P107" s="41">
        <f t="shared" si="8"/>
        <v>0</v>
      </c>
      <c r="Q107" s="106"/>
      <c r="R107" s="7"/>
    </row>
    <row r="108" spans="1:18" s="42" customFormat="1" ht="21.75" customHeight="1" outlineLevel="3" x14ac:dyDescent="0.25">
      <c r="A108" s="21"/>
      <c r="B108" s="94" t="s">
        <v>131</v>
      </c>
      <c r="C108" s="81"/>
      <c r="D108" s="23"/>
      <c r="E108" s="7" t="s">
        <v>5</v>
      </c>
      <c r="F108" s="32">
        <v>707.2</v>
      </c>
      <c r="G108" s="32">
        <v>653.6</v>
      </c>
      <c r="H108" s="32">
        <v>709.6</v>
      </c>
      <c r="I108" s="32">
        <v>585.6</v>
      </c>
      <c r="J108" s="32">
        <v>579.6</v>
      </c>
      <c r="K108" s="32">
        <v>715.6</v>
      </c>
      <c r="L108" s="32">
        <v>677.6</v>
      </c>
      <c r="M108" s="32">
        <v>530.79999999999995</v>
      </c>
      <c r="N108" s="40">
        <f t="shared" si="7"/>
        <v>5159.6000000000004</v>
      </c>
      <c r="O108" s="41"/>
      <c r="P108" s="41">
        <f t="shared" si="8"/>
        <v>0</v>
      </c>
      <c r="Q108" s="106"/>
      <c r="R108" s="7"/>
    </row>
    <row r="109" spans="1:18" ht="21.75" customHeight="1" x14ac:dyDescent="0.25">
      <c r="A109" s="16"/>
      <c r="B109" s="121" t="s">
        <v>168</v>
      </c>
      <c r="C109" s="121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17">
        <f>SUM(P14:P108)</f>
        <v>0</v>
      </c>
      <c r="Q109" s="33"/>
      <c r="R109" s="1"/>
    </row>
    <row r="111" spans="1:18" s="24" customFormat="1" x14ac:dyDescent="0.25">
      <c r="A111"/>
      <c r="B111" s="45" t="s">
        <v>44</v>
      </c>
      <c r="C111"/>
      <c r="D111" s="107"/>
      <c r="E111"/>
      <c r="F111"/>
      <c r="G111"/>
      <c r="H111"/>
      <c r="I111"/>
      <c r="J111"/>
      <c r="K111"/>
      <c r="L111"/>
      <c r="M111"/>
      <c r="N111" s="2"/>
      <c r="O111" s="2"/>
      <c r="P111" s="2"/>
      <c r="Q111" s="85"/>
      <c r="R111" s="2"/>
    </row>
    <row r="112" spans="1:18" s="24" customFormat="1" ht="24" customHeight="1" x14ac:dyDescent="0.25">
      <c r="A112" s="79" t="s">
        <v>37</v>
      </c>
      <c r="B112" s="120" t="s">
        <v>45</v>
      </c>
      <c r="C112" s="120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</row>
    <row r="113" spans="1:18" s="24" customFormat="1" ht="40.5" customHeight="1" x14ac:dyDescent="0.25">
      <c r="A113" s="38" t="s">
        <v>37</v>
      </c>
      <c r="B113" s="120" t="s">
        <v>46</v>
      </c>
      <c r="C113" s="120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</row>
    <row r="114" spans="1:18" s="24" customFormat="1" ht="24.75" customHeight="1" x14ac:dyDescent="0.25">
      <c r="A114" s="79" t="s">
        <v>37</v>
      </c>
      <c r="B114" s="119" t="s">
        <v>47</v>
      </c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</row>
    <row r="119" spans="1:18" x14ac:dyDescent="0.25">
      <c r="B119" s="110"/>
    </row>
    <row r="120" spans="1:18" x14ac:dyDescent="0.25">
      <c r="B120" s="110"/>
    </row>
    <row r="121" spans="1:18" x14ac:dyDescent="0.25">
      <c r="B121" s="111"/>
    </row>
    <row r="122" spans="1:18" x14ac:dyDescent="0.25">
      <c r="B122" s="111"/>
    </row>
    <row r="123" spans="1:18" x14ac:dyDescent="0.25">
      <c r="B123" s="111"/>
    </row>
    <row r="124" spans="1:18" x14ac:dyDescent="0.25">
      <c r="B124" s="111"/>
    </row>
    <row r="125" spans="1:18" x14ac:dyDescent="0.25">
      <c r="B125" s="111"/>
    </row>
    <row r="126" spans="1:18" x14ac:dyDescent="0.25">
      <c r="B126" s="110"/>
    </row>
    <row r="127" spans="1:18" x14ac:dyDescent="0.25">
      <c r="B127" s="110"/>
    </row>
    <row r="128" spans="1:18" x14ac:dyDescent="0.25">
      <c r="B128" s="110"/>
    </row>
    <row r="129" spans="2:2" x14ac:dyDescent="0.25">
      <c r="B129" s="110"/>
    </row>
    <row r="130" spans="2:2" x14ac:dyDescent="0.25">
      <c r="B130" s="110"/>
    </row>
    <row r="131" spans="2:2" x14ac:dyDescent="0.25">
      <c r="B131" s="110"/>
    </row>
    <row r="132" spans="2:2" x14ac:dyDescent="0.25">
      <c r="B132" s="110"/>
    </row>
    <row r="133" spans="2:2" x14ac:dyDescent="0.25">
      <c r="B133" s="110"/>
    </row>
    <row r="134" spans="2:2" x14ac:dyDescent="0.25">
      <c r="B134" s="110"/>
    </row>
    <row r="135" spans="2:2" x14ac:dyDescent="0.25">
      <c r="B135" s="110"/>
    </row>
  </sheetData>
  <mergeCells count="4">
    <mergeCell ref="B114:R114"/>
    <mergeCell ref="B109:O109"/>
    <mergeCell ref="B112:R112"/>
    <mergeCell ref="B113:R113"/>
  </mergeCells>
  <conditionalFormatting sqref="F19">
    <cfRule type="cellIs" dxfId="3" priority="1" operator="equal">
      <formula>0</formula>
    </cfRule>
  </conditionalFormatting>
  <conditionalFormatting sqref="F42 F48:F73">
    <cfRule type="cellIs" dxfId="2" priority="3" operator="equal">
      <formula>0</formula>
    </cfRule>
  </conditionalFormatting>
  <conditionalFormatting sqref="F97 F99">
    <cfRule type="cellIs" dxfId="1" priority="4" operator="equal">
      <formula>0</formula>
    </cfRule>
  </conditionalFormatting>
  <conditionalFormatting sqref="F101:M101">
    <cfRule type="cellIs" dxfId="0" priority="2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</vt:lpstr>
      <vt:lpstr>ЛСР!Область_печати</vt:lpstr>
      <vt:lpstr>материал!Область_печати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2026-05-12T11:58:49Z</dcterms:modified>
</cp:coreProperties>
</file>