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4A44CDF1-C082-4854-91DD-730A0B24EF98}" xr6:coauthVersionLast="47" xr6:coauthVersionMax="47" xr10:uidLastSave="{00000000-0000-0000-0000-000000000000}"/>
  <bookViews>
    <workbookView xWindow="4155" yWindow="75" windowWidth="21600" windowHeight="15405" xr2:uid="{00000000-000D-0000-FFFF-FFFF00000000}"/>
  </bookViews>
  <sheets>
    <sheet name="ЛСР" sheetId="24" r:id="rId1"/>
    <sheet name="Работы" sheetId="25" r:id="rId2"/>
    <sheet name="Материалы" sheetId="26" r:id="rId3"/>
  </sheets>
  <definedNames>
    <definedName name="_xlnm.Print_Area" localSheetId="0">ЛСР!$A$1:$K$97</definedName>
    <definedName name="_xlnm.Print_Area" localSheetId="2">Материалы!$A$1:$K$81</definedName>
    <definedName name="_xlnm.Print_Area" localSheetId="1">Работы!$A$1:$K$36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2" i="24" l="1"/>
  <c r="I82" i="24" s="1"/>
  <c r="H46" i="24"/>
  <c r="H47" i="24"/>
  <c r="H48" i="24"/>
  <c r="H49" i="24"/>
  <c r="H50" i="24"/>
  <c r="H51" i="24"/>
  <c r="H52" i="24"/>
  <c r="H53" i="24"/>
  <c r="H54" i="24"/>
  <c r="I54" i="24" s="1"/>
  <c r="H55" i="24"/>
  <c r="I55" i="24" s="1"/>
  <c r="H56" i="24"/>
  <c r="I56" i="24" s="1"/>
  <c r="H57" i="24"/>
  <c r="I57" i="24" s="1"/>
  <c r="H58" i="24"/>
  <c r="I58" i="24" s="1"/>
  <c r="H59" i="24"/>
  <c r="I59" i="24" s="1"/>
  <c r="H60" i="24"/>
  <c r="I60" i="24" s="1"/>
  <c r="H61" i="24"/>
  <c r="H62" i="24"/>
  <c r="H63" i="24"/>
  <c r="H64" i="24"/>
  <c r="H65" i="24"/>
  <c r="H66" i="24"/>
  <c r="I66" i="24" s="1"/>
  <c r="H67" i="24"/>
  <c r="H68" i="24"/>
  <c r="H69" i="24"/>
  <c r="H70" i="24"/>
  <c r="I70" i="24" s="1"/>
  <c r="H71" i="24"/>
  <c r="I71" i="24" s="1"/>
  <c r="H72" i="24"/>
  <c r="I72" i="24" s="1"/>
  <c r="H73" i="24"/>
  <c r="I73" i="24" s="1"/>
  <c r="H74" i="24"/>
  <c r="I74" i="24" s="1"/>
  <c r="H75" i="24"/>
  <c r="I75" i="24" s="1"/>
  <c r="H76" i="24"/>
  <c r="I76" i="24" s="1"/>
  <c r="H77" i="24"/>
  <c r="I77" i="24" s="1"/>
  <c r="H78" i="24"/>
  <c r="H79" i="24"/>
  <c r="I79" i="24" s="1"/>
  <c r="H80" i="24"/>
  <c r="I80" i="24" s="1"/>
  <c r="H81" i="24"/>
  <c r="I81" i="24" s="1"/>
  <c r="H45" i="24"/>
  <c r="H25" i="24"/>
  <c r="H26" i="24"/>
  <c r="H27" i="24"/>
  <c r="H28" i="24"/>
  <c r="I28" i="24" s="1"/>
  <c r="H29" i="24"/>
  <c r="I29" i="24" s="1"/>
  <c r="H30" i="24"/>
  <c r="H31" i="24"/>
  <c r="H33" i="24"/>
  <c r="I33" i="24" s="1"/>
  <c r="H34" i="24"/>
  <c r="I34" i="24" s="1"/>
  <c r="H35" i="24"/>
  <c r="I35" i="24" s="1"/>
  <c r="H36" i="24"/>
  <c r="I36" i="24" s="1"/>
  <c r="H37" i="24"/>
  <c r="I37" i="24" s="1"/>
  <c r="H38" i="24"/>
  <c r="I38" i="24" s="1"/>
  <c r="H39" i="24"/>
  <c r="I39" i="24" s="1"/>
  <c r="H24" i="24"/>
  <c r="I24" i="24" s="1"/>
  <c r="H86" i="24"/>
  <c r="H43" i="24"/>
  <c r="H22" i="24"/>
  <c r="H21" i="24"/>
  <c r="I25" i="24"/>
  <c r="I26" i="24"/>
  <c r="I27" i="24"/>
  <c r="I30" i="24"/>
  <c r="I31" i="24"/>
  <c r="I46" i="24"/>
  <c r="I47" i="24"/>
  <c r="I48" i="24"/>
  <c r="I49" i="24"/>
  <c r="I50" i="24"/>
  <c r="I51" i="24"/>
  <c r="I52" i="24"/>
  <c r="I53" i="24"/>
  <c r="I61" i="24"/>
  <c r="I62" i="24"/>
  <c r="I63" i="24"/>
  <c r="I64" i="24"/>
  <c r="I65" i="24"/>
  <c r="I67" i="24"/>
  <c r="I68" i="24"/>
  <c r="I78" i="24"/>
  <c r="I45" i="24"/>
  <c r="I39" i="26"/>
  <c r="I40" i="26"/>
  <c r="I41" i="26"/>
  <c r="I42" i="26"/>
  <c r="I43" i="26"/>
  <c r="I44" i="26"/>
  <c r="I45" i="26"/>
  <c r="I46" i="26"/>
  <c r="I47" i="26"/>
  <c r="I48" i="26"/>
  <c r="I49" i="26"/>
  <c r="I50" i="26"/>
  <c r="I51" i="26"/>
  <c r="I52" i="26"/>
  <c r="I53" i="26"/>
  <c r="I54" i="26"/>
  <c r="I55" i="26"/>
  <c r="I56" i="26"/>
  <c r="I57" i="26"/>
  <c r="I58" i="26"/>
  <c r="I59" i="26"/>
  <c r="I60" i="26"/>
  <c r="I61" i="26"/>
  <c r="I63" i="26"/>
  <c r="I64" i="26"/>
  <c r="I65" i="26"/>
  <c r="I66" i="26"/>
  <c r="I67" i="26"/>
  <c r="I68" i="26"/>
  <c r="I69" i="26"/>
  <c r="I70" i="26"/>
  <c r="I71" i="26"/>
  <c r="I72" i="26"/>
  <c r="I73" i="26"/>
  <c r="I74" i="26"/>
  <c r="I75" i="26"/>
  <c r="I38" i="26"/>
  <c r="I69" i="24" l="1"/>
  <c r="I35" i="26" l="1"/>
  <c r="I34" i="26"/>
  <c r="I33" i="26"/>
  <c r="I32" i="26"/>
  <c r="I31" i="26"/>
  <c r="I30" i="26"/>
  <c r="I29" i="26"/>
  <c r="I27" i="26"/>
  <c r="I26" i="26"/>
  <c r="I25" i="26"/>
  <c r="I24" i="26"/>
  <c r="I23" i="26"/>
  <c r="I22" i="26"/>
  <c r="I21" i="26"/>
  <c r="I20" i="26"/>
  <c r="G30" i="25"/>
  <c r="I30" i="25" s="1"/>
  <c r="G26" i="25"/>
  <c r="I26" i="25" s="1"/>
  <c r="I22" i="25"/>
  <c r="I21" i="25"/>
  <c r="I31" i="25" s="1"/>
  <c r="I44" i="24"/>
  <c r="I32" i="24"/>
  <c r="I23" i="24" s="1"/>
  <c r="G21" i="24"/>
  <c r="G22" i="24"/>
  <c r="F22" i="24"/>
  <c r="F21" i="24"/>
  <c r="G43" i="24"/>
  <c r="I43" i="24" s="1"/>
  <c r="I42" i="24" s="1"/>
  <c r="G86" i="24"/>
  <c r="I76" i="26" l="1"/>
  <c r="I22" i="24" l="1"/>
  <c r="I21" i="24"/>
  <c r="I20" i="24" l="1"/>
  <c r="I88" i="24"/>
  <c r="I87" i="24" s="1"/>
  <c r="I86" i="24"/>
  <c r="I85" i="24" s="1"/>
  <c r="I90" i="24" l="1"/>
  <c r="I84" i="24"/>
  <c r="I41" i="24" l="1"/>
  <c r="I91" i="24" l="1"/>
  <c r="I19" i="24" l="1"/>
  <c r="I89" i="24" s="1"/>
</calcChain>
</file>

<file path=xl/sharedStrings.xml><?xml version="1.0" encoding="utf-8"?>
<sst xmlns="http://schemas.openxmlformats.org/spreadsheetml/2006/main" count="537" uniqueCount="151">
  <si>
    <t>№</t>
  </si>
  <si>
    <t>Наименование</t>
  </si>
  <si>
    <t>Кол-во</t>
  </si>
  <si>
    <t>м</t>
  </si>
  <si>
    <t>м.</t>
  </si>
  <si>
    <t>шт.</t>
  </si>
  <si>
    <t>Монтажные работы</t>
  </si>
  <si>
    <t>комплекс</t>
  </si>
  <si>
    <t>ПНР</t>
  </si>
  <si>
    <t>Цена</t>
  </si>
  <si>
    <t>Сумма</t>
  </si>
  <si>
    <t>Примечание</t>
  </si>
  <si>
    <t>Ед. изм.</t>
  </si>
  <si>
    <t xml:space="preserve">Внутренние инженерные сети </t>
  </si>
  <si>
    <t>Работа:</t>
  </si>
  <si>
    <t>Материалы:</t>
  </si>
  <si>
    <t>Установка оборудования</t>
  </si>
  <si>
    <t>в тч стоимость работ:</t>
  </si>
  <si>
    <t>в тч стоимость материалов:</t>
  </si>
  <si>
    <t>Итого по ЛСР:</t>
  </si>
  <si>
    <t>Пусконаладочные работы</t>
  </si>
  <si>
    <t>-</t>
  </si>
  <si>
    <t>Монтаж СКУД</t>
  </si>
  <si>
    <t>Прокладка КПП</t>
  </si>
  <si>
    <t>11.14.01</t>
  </si>
  <si>
    <t>11.14.01.00.</t>
  </si>
  <si>
    <t>11.14.02</t>
  </si>
  <si>
    <t>11.14.02.00.</t>
  </si>
  <si>
    <t>11.14.03</t>
  </si>
  <si>
    <t>11.14.03.00</t>
  </si>
  <si>
    <t>11.14.</t>
  </si>
  <si>
    <t>Марка</t>
  </si>
  <si>
    <t>Характеристика</t>
  </si>
  <si>
    <t>Кабель тип 1</t>
  </si>
  <si>
    <t>Форма закупа материала</t>
  </si>
  <si>
    <t>Прокладка трубы</t>
  </si>
  <si>
    <t>Труба тип 1</t>
  </si>
  <si>
    <t>Закуп подрядчика</t>
  </si>
  <si>
    <t>НДС:</t>
  </si>
  <si>
    <t>Примечание: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</si>
  <si>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</si>
  <si>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</si>
  <si>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</si>
  <si>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ПОДРЯДЧИК:</t>
  </si>
  <si>
    <t>ЗАКАЗЧИК:</t>
  </si>
  <si>
    <t>ТЕХНИЧЕСКИЙ ЗАКАЗЧИК:</t>
  </si>
  <si>
    <t>_________________/</t>
  </si>
  <si>
    <t>Кабель тип 3</t>
  </si>
  <si>
    <t>Кабель тип 4</t>
  </si>
  <si>
    <t>Кабель тип 5</t>
  </si>
  <si>
    <t>Приложение №</t>
  </si>
  <si>
    <t>к Договору подряда №</t>
  </si>
  <si>
    <t xml:space="preserve">Сетевой PoE коммутатор </t>
  </si>
  <si>
    <t>Терминал контроля доступа тип 1</t>
  </si>
  <si>
    <t>Щит тип 2</t>
  </si>
  <si>
    <t xml:space="preserve">Розетка с заземлением MRD10-16 на DIN-рейку </t>
  </si>
  <si>
    <t>Блок питания</t>
  </si>
  <si>
    <t>Коробка распределительная (артикул 60-0210) для прямого монтажа двухкомпонентная безгалогенная (HF) 80х80х40 УХЛ1</t>
  </si>
  <si>
    <t>Кабельный ввод (артикул 7392c) PG-11 (под кабель D5-10мм), IP68</t>
  </si>
  <si>
    <t>Контроллер индукционной петли 2-х двухпетлевой SMA2 для обнаружения транспортных средств</t>
  </si>
  <si>
    <t>Прочие материалы</t>
  </si>
  <si>
    <t>Кабель витая пара U/UTP U/U-5e-BC04-048-PVC-GR-305-RQcat. 5E 4х2х0.48 мм, для внутренней прокладки, одножильный, PVC.</t>
  </si>
  <si>
    <t xml:space="preserve">Кабель оптический ОКСЛНГ(А)-HF-М2П-А4-2.7 негорючий, для прокладки в канализацию, 4 одномод. волокона G.652.D/G.657.A. </t>
  </si>
  <si>
    <t>для подключения к ГП-75</t>
  </si>
  <si>
    <t>Кабель силовой ВВГнг(А)-LS 3х1.5 сечение жилы 1.5 мм², количество жил: 3 шт., номинальное напряжение: 660В.</t>
  </si>
  <si>
    <t>Для подключения 220В: ШК; ЩМП 1 и 2 и тюм. коммутаторов</t>
  </si>
  <si>
    <t>Кабель монтажный МКШнг(А)-LS 2х0.75 2х жильный, не распротраняющий горение при прокладке в пучке, с нормиованным дымовыделением, конструкция жилы многопроволочная, напряжение 500В.</t>
  </si>
  <si>
    <t>Питание эл. маг. замков, индукционных петель и контроллеров СКУД</t>
  </si>
  <si>
    <t>Труба гофрированная ПВХ CTG20-20-K41-100I д.20мм с протяжкой</t>
  </si>
  <si>
    <t xml:space="preserve">Труба гофрированная ПП (артикул 15-0505) д.4,6мм., разрезная, бухтa 5 м/уп. </t>
  </si>
  <si>
    <t>Дюбель с шурупом 8х50 (артикул 102310) диаметр отверстия под дюбель 8мм.</t>
  </si>
  <si>
    <t xml:space="preserve">Дюбель хомут 5х10 дхч510 для крепления кабеля цвет-чёрный </t>
  </si>
  <si>
    <t>пч.</t>
  </si>
  <si>
    <t>Крепеж-клипса PR13.0120 для труб д.20мм., для монтажного пистолета, серая</t>
  </si>
  <si>
    <t>Усиленный дюбель-гвоздь 30519stepEGBP по бетону, металлу, кирпичу тип CN 15; диаметр 3.05 мм, длина 19 мм; усиленный, гальванизированный. Упаковка 1000 шт.</t>
  </si>
  <si>
    <t>Крепежный комплект ITK-HP-15 винт, шайба, гайка.(1 комплект)</t>
  </si>
  <si>
    <t>Нейлоновая хомут-стяжка 3,6х200 черный, 100 шт G/1/4</t>
  </si>
  <si>
    <t>Труба тип 2</t>
  </si>
  <si>
    <t>Кабель-канал (артикул 76002-2) самозатухающий ПВХ с крышкой, белый, 100х55х2000мм</t>
  </si>
  <si>
    <t>в ЩМП 1 и 2</t>
  </si>
  <si>
    <t>Кабель-канал перфорированный 40х40 ИМПАКТ серый (CKM50-040-040-1-K03)</t>
  </si>
  <si>
    <t xml:space="preserve">В ЩМП 1, 2 и 3 </t>
  </si>
  <si>
    <t>Кабель-канал</t>
  </si>
  <si>
    <t>Одноабонентская вызывная видеопанель Akuvox E12S</t>
  </si>
  <si>
    <t xml:space="preserve"> СКУД вх. в паркинг/ком. охраны </t>
  </si>
  <si>
    <t>IP Терминал СКУД Akuvox A01S доступ по: NFC, RFID карта, мобильное приложение Smart Plus.</t>
  </si>
  <si>
    <t xml:space="preserve"> СКУД вх. в паркинг с улицы, пдкл в ЩК</t>
  </si>
  <si>
    <t>Квадратный подрозетник A01-86 для кирпича и бетона/для сплошных стен, размер 86x84x50мм.</t>
  </si>
  <si>
    <t>Электромагнитный замок М2-400 серый 400кг удержания, 12 В/0,4 А, 190х55х35мм, уголок в комплекте, цвет серый, отсек для контроллера Z-5R</t>
  </si>
  <si>
    <t>Кнопка выхода накладная DR-03 сенсорная, пластиковая, 12В, контакты Н.О./ Н.З., -40 - +50℃, IP44, 86х50х20мм.</t>
  </si>
  <si>
    <t xml:space="preserve">Заклепка резьбовая CN10 шестигранная с плоским бортом М6 L15,0 </t>
  </si>
  <si>
    <t>1 на 1 этаж, 2й на второй, этаж на выезд.</t>
  </si>
  <si>
    <t xml:space="preserve">Блок питания AC-DC HDR-15-24 24В/0,63А (Регулировка выходного напряжения: 21.6 ~ 29V), на DIN-рейку, режим работы при -30...+70°С, </t>
  </si>
  <si>
    <t>В ЩМП СКУД помещение охраны</t>
  </si>
  <si>
    <t>Телефонный провод П-274М материал медь/сталь, оболочка-полиэтилен.</t>
  </si>
  <si>
    <t>Для индукционных петель</t>
  </si>
  <si>
    <t>Настенный шкаф 19" LWR3-15U66-MF LINEA W 15U 600х600мм дверь металл серый, тип боковой стенки съемная с замком.</t>
  </si>
  <si>
    <t>в помещении охраны</t>
  </si>
  <si>
    <t>Коммутатор управляемый L3 с PoE OS3228P 24x1000Base-T PoE+, 4x10G SFP+, PoE-бюджет 370 Вт, PoE до 250 м</t>
  </si>
  <si>
    <t>Источник бесперебойного питания RTO-1.5K-LCD Line-Interactive, 2U, LCD-дисплей; 1.5кВА/0.9кВт</t>
  </si>
  <si>
    <t>Оптический кросс 19" SNR-ODF-24R-8SC-P 1U, укомплектованный на 8 портов SC/UPC.</t>
  </si>
  <si>
    <t>Розетка 3-м ОП BLANCA 16А 250В Systeme Electric (Schneider Electric) BLNRA010311</t>
  </si>
  <si>
    <t>Одноволоконный оптический модуль 10GB OFM436XT-BXD WDM трансивер SFP+ 10GBase-BX-D, Tx:1330 нм, Rx:1270 нм, одномод, до 20 км</t>
  </si>
  <si>
    <t>Одноволоконный оптический модуль 10GB OFM436XT-BXU WDM трансивер SFP+ 10GBase-BX-U, Tx:1270 нм, Rx:1330 нм, одномод, до 20 км</t>
  </si>
  <si>
    <t>Щит распределительный навесной с монтажной панелью ЭПМ ЩРНМ-3 650x500x220, IP54 ФР-00025111</t>
  </si>
  <si>
    <t>Для СКУД и СОТ (ШМП 1 и 2)</t>
  </si>
  <si>
    <t>Щит с монтажной панелью ЩМП MB22-04 300х400х155мм. IP31</t>
  </si>
  <si>
    <t>в пом. Охраны</t>
  </si>
  <si>
    <t>Коммутатор управляемый L2 PoE OS2218FP/200W 16 PoE 250Вт (802.3af/at) + 2 порта 1000Base-X SFP</t>
  </si>
  <si>
    <t>в 1 щмп и 2</t>
  </si>
  <si>
    <t>Резервированный источник питания UPS 45W/DIN. FARADAY (12В) крепление на DIN рейку; U-вх.100…240 В, U-вых.13.5 В/12.6 В</t>
  </si>
  <si>
    <t>Аккумулятор Delta DT 1245 12V-4,5Аh</t>
  </si>
  <si>
    <t>Аккумулятор Delta DT 1207 12V-7Аh</t>
  </si>
  <si>
    <t xml:space="preserve">в пом. Охраны, щмп </t>
  </si>
  <si>
    <t xml:space="preserve">Реле HHC68A-2Z-12D Реле 2 пер. 12VDC / 10A, 240VAC (2 переключения) </t>
  </si>
  <si>
    <t>В ЩМП 1 и 2, пом. Охраны</t>
  </si>
  <si>
    <t xml:space="preserve">Колодка реле PTF08Aна DIN-рейку (2 переключения) </t>
  </si>
  <si>
    <t>Щит тип 1</t>
  </si>
  <si>
    <t>Вызывная видеопанель</t>
  </si>
  <si>
    <t>Подрозетник</t>
  </si>
  <si>
    <t>Шкаф</t>
  </si>
  <si>
    <t>Электромагнитный замок</t>
  </si>
  <si>
    <t>Кнопка выхода</t>
  </si>
  <si>
    <t>Телефонный провод</t>
  </si>
  <si>
    <t>Источник бесперебойного питания</t>
  </si>
  <si>
    <t>Оптический модуль</t>
  </si>
  <si>
    <t>Источник питания резервированный</t>
  </si>
  <si>
    <t>Аккумулятор</t>
  </si>
  <si>
    <t>Din-рейка (артикул 12-8030) 30см, перфорированная, оцинкованная</t>
  </si>
  <si>
    <t>Автоматический выключатель ВА9-11/2 модуля (ширина 9мм.) 1P, (B) 6А, 4,5кА.</t>
  </si>
  <si>
    <t>в т.ч. ЩМП СКУД помещение охраны</t>
  </si>
  <si>
    <t xml:space="preserve">Коробка с гладкими стенками (артикул 54010)150х110х70мм IP56 </t>
  </si>
  <si>
    <t>Для SMA2</t>
  </si>
  <si>
    <t xml:space="preserve">Органайзер 19" CO05-1UPC пластиковый с пальцами и крышкой 19" 1U черный </t>
  </si>
  <si>
    <t xml:space="preserve">Плоский разъем (артикул 49620) РППИ-М 1,5-6,3 </t>
  </si>
  <si>
    <t>для подкл. Аккум-в</t>
  </si>
  <si>
    <t>Болт М6х25 (артикул 3100548) оцинкованный с внутренним шестигранником, класс прочности 8.8, DIN 912</t>
  </si>
  <si>
    <t>Шнур волоконно-оптический NMF-PC1S2C2-SCU-LCU-001 одномодовый 9/125мкм, стандарта OS2, SC/UPC-LC/UPC, одинарный, LSZH нг(A)-HFLTx, 2мм, желтый, 1м.</t>
  </si>
  <si>
    <t>для ВВГнг 220В</t>
  </si>
  <si>
    <t>Клемма соединительная DIY YOU PCT-2133 контакта, сечение провода 0.75-2.5 мм²</t>
  </si>
  <si>
    <t xml:space="preserve">Коннектор EC-UP8P8C-5E-003-TR-1000 RJ45/8P8C, категория 5e </t>
  </si>
  <si>
    <t>Наконечник (артикул 79436) НШВИ 0,75-8</t>
  </si>
  <si>
    <t>Наконечник (артикул 79462) НШВИ2 0,75-8</t>
  </si>
  <si>
    <t>Устройство системы контроля и управления доступом (СКУД) ГП-75</t>
  </si>
  <si>
    <t>75.9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</si>
  <si>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</si>
  <si>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Ведомость работ</t>
  </si>
  <si>
    <t>Итого по стоимость работ:</t>
  </si>
  <si>
    <t>Итого стоимость материалов:</t>
  </si>
  <si>
    <t>Ведомость материалов</t>
  </si>
  <si>
    <t>Локальный сметный расчет №12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</si>
</sst>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i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b/>
      <i/>
      <u/>
      <sz val="12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4" fillId="0" borderId="0"/>
    <xf numFmtId="0" fontId="3" fillId="0" borderId="0"/>
    <xf numFmtId="0" fontId="5" fillId="0" borderId="0"/>
    <xf numFmtId="0" fontId="4" fillId="0" borderId="0"/>
    <xf numFmtId="0" fontId="2" fillId="0" borderId="0"/>
    <xf numFmtId="0" fontId="2" fillId="0" borderId="0"/>
    <xf numFmtId="43" fontId="10" fillId="0" borderId="0" applyFont="0" applyFill="0" applyBorder="0" applyAlignment="0" applyProtection="0"/>
    <xf numFmtId="0" fontId="1" fillId="0" borderId="0"/>
  </cellStyleXfs>
  <cellXfs count="106">
    <xf numFmtId="0" fontId="0" fillId="0" borderId="0" xfId="0"/>
    <xf numFmtId="0" fontId="6" fillId="0" borderId="3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4" fontId="6" fillId="4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4" fontId="6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4" fontId="7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6" fillId="6" borderId="2" xfId="0" applyFont="1" applyFill="1" applyBorder="1" applyAlignment="1">
      <alignment horizontal="center" vertical="center" wrapText="1"/>
    </xf>
    <xf numFmtId="4" fontId="6" fillId="6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4" fontId="11" fillId="2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center" vertical="center" wrapText="1"/>
    </xf>
    <xf numFmtId="4" fontId="6" fillId="7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7" borderId="5" xfId="0" applyNumberFormat="1" applyFont="1" applyFill="1" applyBorder="1" applyAlignment="1">
      <alignment horizontal="center" vertical="center" wrapText="1"/>
    </xf>
    <xf numFmtId="49" fontId="6" fillId="5" borderId="5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/>
    <xf numFmtId="49" fontId="8" fillId="2" borderId="1" xfId="0" applyNumberFormat="1" applyFont="1" applyFill="1" applyBorder="1" applyAlignment="1">
      <alignment horizontal="center" vertical="center"/>
    </xf>
    <xf numFmtId="49" fontId="7" fillId="6" borderId="1" xfId="0" applyNumberFormat="1" applyFont="1" applyFill="1" applyBorder="1"/>
    <xf numFmtId="49" fontId="11" fillId="2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1" applyFont="1"/>
    <xf numFmtId="1" fontId="9" fillId="0" borderId="5" xfId="1" applyNumberFormat="1" applyFont="1" applyBorder="1" applyAlignment="1">
      <alignment horizontal="center" vertical="center"/>
    </xf>
    <xf numFmtId="0" fontId="9" fillId="0" borderId="5" xfId="1" applyFont="1" applyBorder="1" applyAlignment="1">
      <alignment horizontal="left" vertical="top" wrapText="1"/>
    </xf>
    <xf numFmtId="4" fontId="9" fillId="0" borderId="1" xfId="1" applyNumberFormat="1" applyFont="1" applyBorder="1" applyAlignment="1">
      <alignment horizontal="center" vertical="center"/>
    </xf>
    <xf numFmtId="4" fontId="9" fillId="0" borderId="1" xfId="1" applyNumberFormat="1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4" fontId="7" fillId="3" borderId="1" xfId="7" applyNumberFormat="1" applyFont="1" applyFill="1" applyBorder="1" applyAlignment="1">
      <alignment horizontal="center" vertical="center" wrapText="1"/>
    </xf>
    <xf numFmtId="4" fontId="9" fillId="3" borderId="1" xfId="7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17" fontId="6" fillId="2" borderId="5" xfId="0" applyNumberFormat="1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12" fillId="0" borderId="0" xfId="0" applyFont="1"/>
    <xf numFmtId="49" fontId="8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0" fillId="3" borderId="0" xfId="0" applyFill="1"/>
    <xf numFmtId="0" fontId="14" fillId="3" borderId="0" xfId="0" applyFont="1" applyFill="1" applyAlignment="1">
      <alignment vertical="center" wrapText="1"/>
    </xf>
    <xf numFmtId="0" fontId="7" fillId="0" borderId="0" xfId="0" applyFont="1"/>
    <xf numFmtId="0" fontId="9" fillId="0" borderId="0" xfId="0" applyFont="1"/>
    <xf numFmtId="49" fontId="7" fillId="3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8" applyFont="1" applyAlignment="1">
      <alignment vertical="center"/>
    </xf>
    <xf numFmtId="0" fontId="7" fillId="0" borderId="0" xfId="0" applyFont="1" applyAlignment="1">
      <alignment vertical="center" wrapText="1"/>
    </xf>
    <xf numFmtId="4" fontId="8" fillId="0" borderId="0" xfId="8" applyNumberFormat="1" applyFont="1"/>
    <xf numFmtId="0" fontId="8" fillId="0" borderId="0" xfId="8" applyFont="1"/>
    <xf numFmtId="4" fontId="7" fillId="0" borderId="0" xfId="8" applyNumberFormat="1" applyFont="1"/>
    <xf numFmtId="0" fontId="7" fillId="0" borderId="0" xfId="0" applyFont="1" applyAlignment="1">
      <alignment horizontal="right" vertical="center"/>
    </xf>
    <xf numFmtId="0" fontId="7" fillId="8" borderId="1" xfId="0" applyFont="1" applyFill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6" fillId="0" borderId="0" xfId="0" applyFont="1"/>
    <xf numFmtId="4" fontId="9" fillId="3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9" fillId="5" borderId="1" xfId="0" applyNumberFormat="1" applyFont="1" applyFill="1" applyBorder="1" applyAlignment="1">
      <alignment horizontal="center" vertical="center" wrapText="1"/>
    </xf>
    <xf numFmtId="4" fontId="9" fillId="4" borderId="1" xfId="0" applyNumberFormat="1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2" fillId="0" borderId="1" xfId="0" applyFont="1" applyBorder="1"/>
    <xf numFmtId="0" fontId="0" fillId="0" borderId="1" xfId="0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4" fontId="8" fillId="0" borderId="0" xfId="8" applyNumberFormat="1" applyFont="1" applyAlignment="1">
      <alignment wrapText="1"/>
    </xf>
    <xf numFmtId="4" fontId="7" fillId="0" borderId="0" xfId="8" applyNumberFormat="1" applyFont="1" applyAlignment="1">
      <alignment wrapText="1"/>
    </xf>
    <xf numFmtId="0" fontId="0" fillId="0" borderId="1" xfId="0" applyBorder="1" applyAlignment="1">
      <alignment wrapText="1"/>
    </xf>
    <xf numFmtId="1" fontId="9" fillId="0" borderId="5" xfId="1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0" xfId="8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49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4" borderId="2" xfId="0" applyFont="1" applyFill="1" applyBorder="1" applyAlignment="1">
      <alignment horizontal="right" vertical="center"/>
    </xf>
    <xf numFmtId="0" fontId="8" fillId="4" borderId="6" xfId="0" applyFont="1" applyFill="1" applyBorder="1" applyAlignment="1">
      <alignment horizontal="right" vertical="center"/>
    </xf>
    <xf numFmtId="0" fontId="8" fillId="4" borderId="7" xfId="0" applyFont="1" applyFill="1" applyBorder="1" applyAlignment="1">
      <alignment horizontal="right" vertical="center"/>
    </xf>
    <xf numFmtId="0" fontId="11" fillId="2" borderId="2" xfId="0" applyFont="1" applyFill="1" applyBorder="1" applyAlignment="1">
      <alignment horizontal="right" vertical="center"/>
    </xf>
    <xf numFmtId="0" fontId="11" fillId="2" borderId="6" xfId="0" applyFont="1" applyFill="1" applyBorder="1" applyAlignment="1">
      <alignment horizontal="right" vertical="center"/>
    </xf>
    <xf numFmtId="0" fontId="11" fillId="2" borderId="7" xfId="0" applyFont="1" applyFill="1" applyBorder="1" applyAlignment="1">
      <alignment horizontal="right" vertical="center"/>
    </xf>
  </cellXfs>
  <cellStyles count="9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 2" xfId="8" xr:uid="{81E2F4BF-255D-4EF7-8FA9-0BC2F7B5F236}"/>
    <cellStyle name="Обычный 4" xfId="6" xr:uid="{7892ACDF-4C85-4A72-893C-533698B7DF97}"/>
    <cellStyle name="Обычный 6 3 7 2 3" xfId="5" xr:uid="{CD7D9DDE-D035-4BB0-B7C7-72E2C2D85135}"/>
    <cellStyle name="Финансовый" xfId="7" builtinId="3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BFAC2-A7E4-40F1-964E-A3D2CB6E4FC1}">
  <sheetPr>
    <tabColor rgb="FFFFC000"/>
  </sheetPr>
  <dimension ref="A1:L98"/>
  <sheetViews>
    <sheetView tabSelected="1" zoomScale="55" zoomScaleNormal="55" workbookViewId="0">
      <selection activeCell="A12" sqref="A12:L12"/>
    </sheetView>
  </sheetViews>
  <sheetFormatPr defaultRowHeight="15.75" outlineLevelRow="3" x14ac:dyDescent="0.25"/>
  <cols>
    <col min="1" max="1" width="12.5703125" bestFit="1" customWidth="1"/>
    <col min="2" max="2" width="96.140625" customWidth="1"/>
    <col min="3" max="3" width="31" customWidth="1"/>
    <col min="4" max="4" width="53.42578125" style="90" customWidth="1"/>
    <col min="5" max="5" width="15.140625" customWidth="1"/>
    <col min="6" max="7" width="15.42578125" style="50" customWidth="1"/>
    <col min="8" max="8" width="16.85546875" customWidth="1"/>
    <col min="9" max="9" width="18.42578125" customWidth="1"/>
    <col min="10" max="10" width="34.85546875" style="84" customWidth="1"/>
    <col min="11" max="11" width="22.28515625" customWidth="1"/>
  </cols>
  <sheetData>
    <row r="1" spans="1:12" x14ac:dyDescent="0.25">
      <c r="K1" s="64"/>
    </row>
    <row r="2" spans="1:12" x14ac:dyDescent="0.25">
      <c r="I2" s="56"/>
      <c r="J2" s="85"/>
      <c r="K2" s="68" t="s">
        <v>50</v>
      </c>
    </row>
    <row r="3" spans="1:12" x14ac:dyDescent="0.25">
      <c r="I3" s="56"/>
      <c r="J3" s="85"/>
      <c r="K3" s="68" t="s">
        <v>51</v>
      </c>
    </row>
    <row r="4" spans="1:12" x14ac:dyDescent="0.25">
      <c r="B4" s="59" t="s">
        <v>43</v>
      </c>
      <c r="D4" s="91" t="s">
        <v>44</v>
      </c>
      <c r="E4" s="62"/>
      <c r="F4" s="61"/>
      <c r="G4" s="61"/>
      <c r="H4" s="62"/>
      <c r="I4" s="69" t="s">
        <v>45</v>
      </c>
      <c r="J4" s="85"/>
      <c r="K4" s="56"/>
    </row>
    <row r="5" spans="1:12" x14ac:dyDescent="0.25">
      <c r="B5" s="60"/>
      <c r="D5" s="92"/>
      <c r="E5" s="62"/>
      <c r="F5" s="63"/>
      <c r="G5" s="63"/>
      <c r="H5" s="62"/>
      <c r="I5" s="56"/>
      <c r="J5" s="85"/>
      <c r="K5" s="56"/>
    </row>
    <row r="6" spans="1:12" x14ac:dyDescent="0.25">
      <c r="B6" s="60"/>
      <c r="D6" s="97"/>
      <c r="E6" s="97"/>
      <c r="F6" s="66"/>
      <c r="G6" s="97"/>
      <c r="H6" s="97"/>
      <c r="I6" s="56"/>
      <c r="J6" s="85"/>
      <c r="K6" s="56"/>
    </row>
    <row r="7" spans="1:12" x14ac:dyDescent="0.25">
      <c r="B7" s="60"/>
      <c r="D7" s="92"/>
      <c r="E7" s="62"/>
      <c r="F7" s="63"/>
      <c r="G7" s="63"/>
      <c r="H7" s="62"/>
      <c r="I7" s="56"/>
      <c r="J7" s="85"/>
      <c r="K7" s="56"/>
    </row>
    <row r="8" spans="1:12" x14ac:dyDescent="0.25">
      <c r="B8" s="60" t="s">
        <v>46</v>
      </c>
      <c r="D8" s="92"/>
      <c r="E8" s="62"/>
      <c r="F8" s="63"/>
      <c r="G8" s="63"/>
      <c r="H8" s="62"/>
    </row>
    <row r="11" spans="1:12" x14ac:dyDescent="0.25">
      <c r="A11" s="98" t="s">
        <v>150</v>
      </c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</row>
    <row r="12" spans="1:12" x14ac:dyDescent="0.25">
      <c r="A12" s="99" t="s">
        <v>143</v>
      </c>
      <c r="B12" s="99"/>
      <c r="C12" s="99"/>
      <c r="D12" s="99"/>
      <c r="E12" s="99"/>
      <c r="F12" s="99"/>
      <c r="G12" s="99"/>
      <c r="H12" s="99"/>
      <c r="I12" s="99"/>
      <c r="J12" s="99"/>
      <c r="K12" s="99"/>
      <c r="L12" s="99"/>
    </row>
    <row r="15" spans="1:12" ht="31.5" x14ac:dyDescent="0.25">
      <c r="A15" s="45" t="s">
        <v>0</v>
      </c>
      <c r="B15" s="1" t="s">
        <v>1</v>
      </c>
      <c r="C15" s="1" t="s">
        <v>31</v>
      </c>
      <c r="D15" s="1" t="s">
        <v>32</v>
      </c>
      <c r="E15" s="1" t="s">
        <v>12</v>
      </c>
      <c r="F15" s="2" t="s">
        <v>144</v>
      </c>
      <c r="G15" s="2" t="s">
        <v>2</v>
      </c>
      <c r="H15" s="2" t="s">
        <v>9</v>
      </c>
      <c r="I15" s="2" t="s">
        <v>10</v>
      </c>
      <c r="J15" s="2" t="s">
        <v>11</v>
      </c>
      <c r="K15" s="2" t="s">
        <v>34</v>
      </c>
    </row>
    <row r="16" spans="1:12" x14ac:dyDescent="0.25">
      <c r="A16" s="27">
        <v>11</v>
      </c>
      <c r="B16" s="23" t="s">
        <v>13</v>
      </c>
      <c r="C16" s="24"/>
      <c r="D16" s="24"/>
      <c r="E16" s="24"/>
      <c r="F16" s="25"/>
      <c r="G16" s="25"/>
      <c r="H16" s="25"/>
      <c r="I16" s="25"/>
      <c r="J16" s="25"/>
      <c r="K16" s="25"/>
    </row>
    <row r="17" spans="1:11" x14ac:dyDescent="0.25">
      <c r="A17" s="46" t="s">
        <v>30</v>
      </c>
      <c r="B17" s="11" t="s">
        <v>22</v>
      </c>
      <c r="C17" s="26"/>
      <c r="D17" s="26"/>
      <c r="E17" s="26"/>
      <c r="F17" s="13"/>
      <c r="G17" s="13"/>
      <c r="H17" s="13"/>
      <c r="I17" s="13"/>
      <c r="J17" s="13"/>
      <c r="K17" s="13"/>
    </row>
    <row r="18" spans="1:11" outlineLevel="1" x14ac:dyDescent="0.25">
      <c r="A18" s="28" t="s">
        <v>24</v>
      </c>
      <c r="B18" s="8" t="s">
        <v>23</v>
      </c>
      <c r="C18" s="6"/>
      <c r="D18" s="6"/>
      <c r="E18" s="6"/>
      <c r="F18" s="7"/>
      <c r="G18" s="7"/>
      <c r="H18" s="7"/>
      <c r="I18" s="7"/>
      <c r="J18" s="7"/>
      <c r="K18" s="7"/>
    </row>
    <row r="19" spans="1:11" outlineLevel="2" x14ac:dyDescent="0.25">
      <c r="A19" s="29" t="s">
        <v>25</v>
      </c>
      <c r="B19" s="9" t="s">
        <v>23</v>
      </c>
      <c r="C19" s="4"/>
      <c r="D19" s="4"/>
      <c r="E19" s="4"/>
      <c r="F19" s="5"/>
      <c r="G19" s="5"/>
      <c r="H19" s="5"/>
      <c r="I19" s="5">
        <f>I20+I23</f>
        <v>0</v>
      </c>
      <c r="J19" s="5"/>
      <c r="K19" s="5"/>
    </row>
    <row r="20" spans="1:11" outlineLevel="3" x14ac:dyDescent="0.25">
      <c r="A20" s="31"/>
      <c r="B20" s="11" t="s">
        <v>14</v>
      </c>
      <c r="C20" s="12"/>
      <c r="D20" s="12"/>
      <c r="E20" s="12"/>
      <c r="F20" s="13"/>
      <c r="G20" s="13"/>
      <c r="H20" s="13"/>
      <c r="I20" s="13">
        <f>SUM(I21:I22)</f>
        <v>0</v>
      </c>
      <c r="J20" s="13"/>
      <c r="K20" s="13"/>
    </row>
    <row r="21" spans="1:11" outlineLevel="3" x14ac:dyDescent="0.25">
      <c r="A21" s="31"/>
      <c r="B21" s="17" t="s">
        <v>23</v>
      </c>
      <c r="C21" s="18"/>
      <c r="D21" s="18"/>
      <c r="E21" s="18" t="s">
        <v>3</v>
      </c>
      <c r="F21" s="13">
        <f>F24+F25+F26+F27</f>
        <v>1060</v>
      </c>
      <c r="G21" s="13">
        <f>G24+G25+G26+G27</f>
        <v>1060</v>
      </c>
      <c r="H21" s="19">
        <f>Работы!H21</f>
        <v>0</v>
      </c>
      <c r="I21" s="10">
        <f>H21*G21</f>
        <v>0</v>
      </c>
      <c r="J21" s="13"/>
      <c r="K21" s="13"/>
    </row>
    <row r="22" spans="1:11" outlineLevel="3" x14ac:dyDescent="0.25">
      <c r="A22" s="31"/>
      <c r="B22" s="17" t="s">
        <v>35</v>
      </c>
      <c r="C22" s="18"/>
      <c r="D22" s="18"/>
      <c r="E22" s="18" t="s">
        <v>3</v>
      </c>
      <c r="F22" s="13">
        <f>F28+F29</f>
        <v>601.79999999999995</v>
      </c>
      <c r="G22" s="13">
        <f>G28+G29</f>
        <v>601.79999999999995</v>
      </c>
      <c r="H22" s="19">
        <f>Работы!H22</f>
        <v>0</v>
      </c>
      <c r="I22" s="10">
        <f>H22*G22</f>
        <v>0</v>
      </c>
      <c r="J22" s="13"/>
      <c r="K22" s="13"/>
    </row>
    <row r="23" spans="1:11" s="53" customFormat="1" outlineLevel="3" x14ac:dyDescent="0.25">
      <c r="A23" s="51"/>
      <c r="B23" s="52" t="s">
        <v>15</v>
      </c>
      <c r="C23" s="48"/>
      <c r="D23" s="48"/>
      <c r="E23" s="48"/>
      <c r="F23" s="70"/>
      <c r="G23" s="47"/>
      <c r="H23" s="47"/>
      <c r="I23" s="47">
        <f>SUM(I24:I32)</f>
        <v>0</v>
      </c>
      <c r="J23" s="47"/>
      <c r="K23" s="47"/>
    </row>
    <row r="24" spans="1:11" ht="58.9" customHeight="1" outlineLevel="3" x14ac:dyDescent="0.25">
      <c r="A24" s="80"/>
      <c r="B24" s="43" t="s">
        <v>33</v>
      </c>
      <c r="C24" s="40"/>
      <c r="D24" s="78" t="s">
        <v>61</v>
      </c>
      <c r="E24" s="40" t="s">
        <v>4</v>
      </c>
      <c r="F24" s="71">
        <v>340</v>
      </c>
      <c r="G24" s="67">
        <v>340</v>
      </c>
      <c r="H24" s="41">
        <f>Материалы!H20</f>
        <v>0</v>
      </c>
      <c r="I24" s="41">
        <f>H24*G24</f>
        <v>0</v>
      </c>
      <c r="J24" s="86"/>
      <c r="K24" s="41" t="s">
        <v>37</v>
      </c>
    </row>
    <row r="25" spans="1:11" ht="58.9" customHeight="1" outlineLevel="3" x14ac:dyDescent="0.25">
      <c r="A25" s="81"/>
      <c r="B25" s="43" t="s">
        <v>47</v>
      </c>
      <c r="C25" s="40"/>
      <c r="D25" s="40" t="s">
        <v>62</v>
      </c>
      <c r="E25" s="40" t="s">
        <v>4</v>
      </c>
      <c r="F25" s="71">
        <v>320</v>
      </c>
      <c r="G25" s="67">
        <v>320</v>
      </c>
      <c r="H25" s="41">
        <f>Материалы!H21</f>
        <v>0</v>
      </c>
      <c r="I25" s="41">
        <f t="shared" ref="I25:I31" si="0">H25*G25</f>
        <v>0</v>
      </c>
      <c r="J25" s="86" t="s">
        <v>63</v>
      </c>
      <c r="K25" s="41" t="s">
        <v>37</v>
      </c>
    </row>
    <row r="26" spans="1:11" ht="58.9" customHeight="1" outlineLevel="3" x14ac:dyDescent="0.25">
      <c r="A26" s="81"/>
      <c r="B26" s="43" t="s">
        <v>48</v>
      </c>
      <c r="C26" s="40"/>
      <c r="D26" s="40" t="s">
        <v>64</v>
      </c>
      <c r="E26" s="40" t="s">
        <v>4</v>
      </c>
      <c r="F26" s="71">
        <v>180</v>
      </c>
      <c r="G26" s="67">
        <v>180</v>
      </c>
      <c r="H26" s="41">
        <f>Материалы!H22</f>
        <v>0</v>
      </c>
      <c r="I26" s="41">
        <f t="shared" si="0"/>
        <v>0</v>
      </c>
      <c r="J26" s="86" t="s">
        <v>65</v>
      </c>
      <c r="K26" s="41" t="s">
        <v>37</v>
      </c>
    </row>
    <row r="27" spans="1:11" ht="58.9" customHeight="1" outlineLevel="3" x14ac:dyDescent="0.25">
      <c r="A27" s="81"/>
      <c r="B27" s="43" t="s">
        <v>49</v>
      </c>
      <c r="C27" s="40"/>
      <c r="D27" s="40" t="s">
        <v>66</v>
      </c>
      <c r="E27" s="40" t="s">
        <v>4</v>
      </c>
      <c r="F27" s="71">
        <v>220</v>
      </c>
      <c r="G27" s="67">
        <v>220</v>
      </c>
      <c r="H27" s="41">
        <f>Материалы!H23</f>
        <v>0</v>
      </c>
      <c r="I27" s="41">
        <f t="shared" si="0"/>
        <v>0</v>
      </c>
      <c r="J27" s="86" t="s">
        <v>67</v>
      </c>
      <c r="K27" s="41" t="s">
        <v>37</v>
      </c>
    </row>
    <row r="28" spans="1:11" ht="58.9" customHeight="1" outlineLevel="3" x14ac:dyDescent="0.25">
      <c r="A28" s="81"/>
      <c r="B28" s="43" t="s">
        <v>36</v>
      </c>
      <c r="C28" s="40"/>
      <c r="D28" s="40" t="s">
        <v>68</v>
      </c>
      <c r="E28" s="40" t="s">
        <v>4</v>
      </c>
      <c r="F28" s="71">
        <v>600</v>
      </c>
      <c r="G28" s="67">
        <v>600</v>
      </c>
      <c r="H28" s="41">
        <f>Материалы!H24</f>
        <v>0</v>
      </c>
      <c r="I28" s="41">
        <f t="shared" si="0"/>
        <v>0</v>
      </c>
      <c r="J28" s="86"/>
      <c r="K28" s="41" t="s">
        <v>37</v>
      </c>
    </row>
    <row r="29" spans="1:11" ht="58.9" customHeight="1" outlineLevel="3" x14ac:dyDescent="0.25">
      <c r="A29" s="81"/>
      <c r="B29" s="43" t="s">
        <v>77</v>
      </c>
      <c r="C29" s="40"/>
      <c r="D29" s="40" t="s">
        <v>69</v>
      </c>
      <c r="E29" s="40" t="s">
        <v>4</v>
      </c>
      <c r="F29" s="71">
        <v>1.8</v>
      </c>
      <c r="G29" s="67">
        <v>1.8</v>
      </c>
      <c r="H29" s="41">
        <f>Материалы!H25</f>
        <v>0</v>
      </c>
      <c r="I29" s="41">
        <f t="shared" si="0"/>
        <v>0</v>
      </c>
      <c r="J29" s="86"/>
      <c r="K29" s="41" t="s">
        <v>37</v>
      </c>
    </row>
    <row r="30" spans="1:11" ht="58.9" customHeight="1" outlineLevel="3" x14ac:dyDescent="0.25">
      <c r="A30" s="81"/>
      <c r="B30" s="43" t="s">
        <v>82</v>
      </c>
      <c r="C30" s="40"/>
      <c r="D30" s="40" t="s">
        <v>78</v>
      </c>
      <c r="E30" s="40" t="s">
        <v>4</v>
      </c>
      <c r="F30" s="71">
        <v>4</v>
      </c>
      <c r="G30" s="67">
        <v>4</v>
      </c>
      <c r="H30" s="41">
        <f>Материалы!H26</f>
        <v>0</v>
      </c>
      <c r="I30" s="41">
        <f t="shared" si="0"/>
        <v>0</v>
      </c>
      <c r="J30" s="86" t="s">
        <v>79</v>
      </c>
      <c r="K30" s="41" t="s">
        <v>37</v>
      </c>
    </row>
    <row r="31" spans="1:11" ht="58.9" customHeight="1" outlineLevel="3" x14ac:dyDescent="0.25">
      <c r="A31" s="81"/>
      <c r="B31" s="43" t="s">
        <v>82</v>
      </c>
      <c r="C31" s="40"/>
      <c r="D31" s="40" t="s">
        <v>80</v>
      </c>
      <c r="E31" s="40" t="s">
        <v>4</v>
      </c>
      <c r="F31" s="71">
        <v>4</v>
      </c>
      <c r="G31" s="67">
        <v>4</v>
      </c>
      <c r="H31" s="41">
        <f>Материалы!H27</f>
        <v>0</v>
      </c>
      <c r="I31" s="41">
        <f t="shared" si="0"/>
        <v>0</v>
      </c>
      <c r="J31" s="86" t="s">
        <v>81</v>
      </c>
      <c r="K31" s="41" t="s">
        <v>37</v>
      </c>
    </row>
    <row r="32" spans="1:11" ht="38.25" customHeight="1" outlineLevel="3" x14ac:dyDescent="0.25">
      <c r="A32" s="81"/>
      <c r="B32" s="79" t="s">
        <v>60</v>
      </c>
      <c r="C32" s="40"/>
      <c r="D32" s="93"/>
      <c r="E32" s="83"/>
      <c r="F32" s="82"/>
      <c r="G32" s="67"/>
      <c r="H32" s="41"/>
      <c r="I32" s="41">
        <f>SUM(I33:I39)</f>
        <v>0</v>
      </c>
      <c r="J32" s="86"/>
      <c r="K32" s="41" t="s">
        <v>37</v>
      </c>
    </row>
    <row r="33" spans="1:11" ht="38.25" customHeight="1" outlineLevel="3" x14ac:dyDescent="0.25">
      <c r="A33" s="81"/>
      <c r="B33" s="65" t="s">
        <v>70</v>
      </c>
      <c r="C33" s="40"/>
      <c r="D33" s="40"/>
      <c r="E33" s="40" t="s">
        <v>5</v>
      </c>
      <c r="F33" s="71">
        <v>4</v>
      </c>
      <c r="G33" s="67">
        <v>4</v>
      </c>
      <c r="H33" s="41">
        <f>Материалы!H29</f>
        <v>0</v>
      </c>
      <c r="I33" s="41">
        <f>H33*G33</f>
        <v>0</v>
      </c>
      <c r="J33" s="86"/>
      <c r="K33" s="41"/>
    </row>
    <row r="34" spans="1:11" ht="38.25" customHeight="1" outlineLevel="3" x14ac:dyDescent="0.25">
      <c r="A34" s="81"/>
      <c r="B34" s="74" t="s">
        <v>71</v>
      </c>
      <c r="C34" s="40"/>
      <c r="D34" s="40"/>
      <c r="E34" s="40" t="s">
        <v>72</v>
      </c>
      <c r="F34" s="71">
        <v>1</v>
      </c>
      <c r="G34" s="67">
        <v>1</v>
      </c>
      <c r="H34" s="41">
        <f>Материалы!H30</f>
        <v>0</v>
      </c>
      <c r="I34" s="41">
        <f t="shared" ref="I34:I39" si="1">H34*G34</f>
        <v>0</v>
      </c>
      <c r="J34" s="86"/>
      <c r="K34" s="41"/>
    </row>
    <row r="35" spans="1:11" ht="38.25" customHeight="1" outlineLevel="3" x14ac:dyDescent="0.25">
      <c r="A35" s="81"/>
      <c r="B35" s="65" t="s">
        <v>73</v>
      </c>
      <c r="C35" s="40"/>
      <c r="D35" s="40"/>
      <c r="E35" s="40" t="s">
        <v>5</v>
      </c>
      <c r="F35" s="71">
        <v>1200</v>
      </c>
      <c r="G35" s="67">
        <v>1200</v>
      </c>
      <c r="H35" s="41">
        <f>Материалы!H31</f>
        <v>0</v>
      </c>
      <c r="I35" s="41">
        <f t="shared" si="1"/>
        <v>0</v>
      </c>
      <c r="J35" s="86"/>
      <c r="K35" s="41"/>
    </row>
    <row r="36" spans="1:11" ht="38.25" customHeight="1" outlineLevel="3" x14ac:dyDescent="0.25">
      <c r="A36" s="81"/>
      <c r="B36" s="74" t="s">
        <v>74</v>
      </c>
      <c r="C36" s="40"/>
      <c r="D36" s="40"/>
      <c r="E36" s="40" t="s">
        <v>5</v>
      </c>
      <c r="F36" s="71">
        <v>1200</v>
      </c>
      <c r="G36" s="67">
        <v>1200</v>
      </c>
      <c r="H36" s="41">
        <f>Материалы!H32</f>
        <v>0</v>
      </c>
      <c r="I36" s="41">
        <f t="shared" si="1"/>
        <v>0</v>
      </c>
      <c r="J36" s="86"/>
      <c r="K36" s="41"/>
    </row>
    <row r="37" spans="1:11" ht="38.25" customHeight="1" outlineLevel="3" x14ac:dyDescent="0.25">
      <c r="A37" s="81"/>
      <c r="B37" s="65" t="s">
        <v>75</v>
      </c>
      <c r="C37" s="40"/>
      <c r="D37" s="40"/>
      <c r="E37" s="40" t="s">
        <v>5</v>
      </c>
      <c r="F37" s="71">
        <v>24</v>
      </c>
      <c r="G37" s="67">
        <v>24</v>
      </c>
      <c r="H37" s="41">
        <f>Материалы!H33</f>
        <v>0</v>
      </c>
      <c r="I37" s="41">
        <f t="shared" si="1"/>
        <v>0</v>
      </c>
      <c r="J37" s="86"/>
      <c r="K37" s="41"/>
    </row>
    <row r="38" spans="1:11" ht="38.25" customHeight="1" outlineLevel="3" x14ac:dyDescent="0.25">
      <c r="A38" s="81"/>
      <c r="B38" s="65" t="s">
        <v>90</v>
      </c>
      <c r="C38" s="40"/>
      <c r="D38" s="40"/>
      <c r="E38" s="40" t="s">
        <v>5</v>
      </c>
      <c r="F38" s="71">
        <v>12</v>
      </c>
      <c r="G38" s="67">
        <v>12</v>
      </c>
      <c r="H38" s="41">
        <f>Материалы!H34</f>
        <v>0</v>
      </c>
      <c r="I38" s="41">
        <f t="shared" si="1"/>
        <v>0</v>
      </c>
      <c r="J38" s="86"/>
      <c r="K38" s="41"/>
    </row>
    <row r="39" spans="1:11" ht="30.75" customHeight="1" outlineLevel="3" x14ac:dyDescent="0.25">
      <c r="A39" s="80"/>
      <c r="B39" s="74" t="s">
        <v>76</v>
      </c>
      <c r="C39" s="40"/>
      <c r="D39" s="40"/>
      <c r="E39" s="40" t="s">
        <v>72</v>
      </c>
      <c r="F39" s="71">
        <v>2</v>
      </c>
      <c r="G39" s="67">
        <v>2</v>
      </c>
      <c r="H39" s="41">
        <f>Материалы!H35</f>
        <v>0</v>
      </c>
      <c r="I39" s="41">
        <f t="shared" si="1"/>
        <v>0</v>
      </c>
      <c r="J39" s="86"/>
      <c r="K39" s="44"/>
    </row>
    <row r="40" spans="1:11" ht="21" customHeight="1" outlineLevel="1" x14ac:dyDescent="0.25">
      <c r="A40" s="28" t="s">
        <v>26</v>
      </c>
      <c r="B40" s="8" t="s">
        <v>16</v>
      </c>
      <c r="C40" s="6"/>
      <c r="D40" s="6"/>
      <c r="E40" s="6"/>
      <c r="F40" s="72"/>
      <c r="G40" s="7"/>
      <c r="H40" s="7"/>
      <c r="I40" s="7"/>
      <c r="J40" s="7"/>
      <c r="K40" s="7"/>
    </row>
    <row r="41" spans="1:11" ht="21" customHeight="1" outlineLevel="2" x14ac:dyDescent="0.25">
      <c r="A41" s="29" t="s">
        <v>27</v>
      </c>
      <c r="B41" s="9" t="s">
        <v>16</v>
      </c>
      <c r="C41" s="4"/>
      <c r="D41" s="4"/>
      <c r="E41" s="4"/>
      <c r="F41" s="73"/>
      <c r="G41" s="5"/>
      <c r="H41" s="5"/>
      <c r="I41" s="5">
        <f>I42+I44</f>
        <v>0</v>
      </c>
      <c r="J41" s="5"/>
      <c r="K41" s="5"/>
    </row>
    <row r="42" spans="1:11" ht="21" customHeight="1" outlineLevel="3" x14ac:dyDescent="0.25">
      <c r="A42" s="31"/>
      <c r="B42" s="11" t="s">
        <v>14</v>
      </c>
      <c r="C42" s="12"/>
      <c r="D42" s="12"/>
      <c r="E42" s="12"/>
      <c r="F42" s="19"/>
      <c r="G42" s="13"/>
      <c r="H42" s="13"/>
      <c r="I42" s="13">
        <f>SUM(I43:I43)</f>
        <v>0</v>
      </c>
      <c r="J42" s="13"/>
      <c r="K42" s="13"/>
    </row>
    <row r="43" spans="1:11" ht="21" customHeight="1" outlineLevel="3" x14ac:dyDescent="0.25">
      <c r="A43" s="31"/>
      <c r="B43" s="17" t="s">
        <v>6</v>
      </c>
      <c r="C43" s="18"/>
      <c r="D43" s="18"/>
      <c r="E43" s="18" t="s">
        <v>7</v>
      </c>
      <c r="F43" s="19">
        <v>1</v>
      </c>
      <c r="G43" s="13">
        <f>F43</f>
        <v>1</v>
      </c>
      <c r="H43" s="19">
        <f>Работы!H26</f>
        <v>0</v>
      </c>
      <c r="I43" s="10">
        <f t="shared" ref="I43" si="2">H43*G43</f>
        <v>0</v>
      </c>
      <c r="J43" s="87"/>
      <c r="K43" s="10"/>
    </row>
    <row r="44" spans="1:11" s="53" customFormat="1" outlineLevel="3" x14ac:dyDescent="0.25">
      <c r="A44" s="51"/>
      <c r="B44" s="52" t="s">
        <v>15</v>
      </c>
      <c r="C44" s="48"/>
      <c r="D44" s="48"/>
      <c r="E44" s="48"/>
      <c r="F44" s="70"/>
      <c r="G44" s="47"/>
      <c r="H44" s="47"/>
      <c r="I44" s="47">
        <f>SUM(I45:I69)</f>
        <v>0</v>
      </c>
      <c r="J44" s="47"/>
      <c r="K44" s="47"/>
    </row>
    <row r="45" spans="1:11" ht="45.75" customHeight="1" outlineLevel="3" x14ac:dyDescent="0.25">
      <c r="A45" s="80"/>
      <c r="B45" s="75" t="s">
        <v>118</v>
      </c>
      <c r="C45" s="76"/>
      <c r="D45" s="77" t="s">
        <v>83</v>
      </c>
      <c r="E45" s="40" t="s">
        <v>5</v>
      </c>
      <c r="F45" s="71">
        <v>4</v>
      </c>
      <c r="G45" s="67">
        <v>4</v>
      </c>
      <c r="H45" s="42">
        <f>Материалы!H38</f>
        <v>0</v>
      </c>
      <c r="I45" s="41">
        <f>G45*H45</f>
        <v>0</v>
      </c>
      <c r="J45" s="86" t="s">
        <v>84</v>
      </c>
      <c r="K45" s="41" t="s">
        <v>37</v>
      </c>
    </row>
    <row r="46" spans="1:11" ht="45.75" customHeight="1" outlineLevel="3" x14ac:dyDescent="0.25">
      <c r="A46" s="80"/>
      <c r="B46" s="75" t="s">
        <v>53</v>
      </c>
      <c r="C46" s="76"/>
      <c r="D46" s="77" t="s">
        <v>85</v>
      </c>
      <c r="E46" s="40" t="s">
        <v>5</v>
      </c>
      <c r="F46" s="71">
        <v>4</v>
      </c>
      <c r="G46" s="67">
        <v>4</v>
      </c>
      <c r="H46" s="42">
        <f>Материалы!H39</f>
        <v>0</v>
      </c>
      <c r="I46" s="41">
        <f t="shared" ref="I46:I82" si="3">G46*H46</f>
        <v>0</v>
      </c>
      <c r="J46" s="86" t="s">
        <v>86</v>
      </c>
      <c r="K46" s="41" t="s">
        <v>37</v>
      </c>
    </row>
    <row r="47" spans="1:11" ht="45.75" customHeight="1" outlineLevel="3" x14ac:dyDescent="0.25">
      <c r="A47" s="80"/>
      <c r="B47" s="75" t="s">
        <v>119</v>
      </c>
      <c r="C47" s="76"/>
      <c r="D47" s="77" t="s">
        <v>87</v>
      </c>
      <c r="E47" s="40" t="s">
        <v>5</v>
      </c>
      <c r="F47" s="71">
        <v>4</v>
      </c>
      <c r="G47" s="67">
        <v>4</v>
      </c>
      <c r="H47" s="42">
        <f>Материалы!H40</f>
        <v>0</v>
      </c>
      <c r="I47" s="41">
        <f t="shared" si="3"/>
        <v>0</v>
      </c>
      <c r="J47" s="86"/>
      <c r="K47" s="41" t="s">
        <v>37</v>
      </c>
    </row>
    <row r="48" spans="1:11" ht="45.75" customHeight="1" outlineLevel="3" x14ac:dyDescent="0.25">
      <c r="A48" s="80"/>
      <c r="B48" s="75" t="s">
        <v>121</v>
      </c>
      <c r="C48" s="76"/>
      <c r="D48" s="77" t="s">
        <v>88</v>
      </c>
      <c r="E48" s="40" t="s">
        <v>5</v>
      </c>
      <c r="F48" s="71">
        <v>6</v>
      </c>
      <c r="G48" s="67">
        <v>6</v>
      </c>
      <c r="H48" s="42">
        <f>Материалы!H41</f>
        <v>0</v>
      </c>
      <c r="I48" s="41">
        <f t="shared" si="3"/>
        <v>0</v>
      </c>
      <c r="J48" s="86"/>
      <c r="K48" s="41" t="s">
        <v>37</v>
      </c>
    </row>
    <row r="49" spans="1:11" ht="45.75" customHeight="1" outlineLevel="3" x14ac:dyDescent="0.25">
      <c r="A49" s="80"/>
      <c r="B49" s="75" t="s">
        <v>122</v>
      </c>
      <c r="C49" s="76"/>
      <c r="D49" s="77" t="s">
        <v>89</v>
      </c>
      <c r="E49" s="40" t="s">
        <v>5</v>
      </c>
      <c r="F49" s="71">
        <v>6</v>
      </c>
      <c r="G49" s="67">
        <v>6</v>
      </c>
      <c r="H49" s="42">
        <f>Материалы!H42</f>
        <v>0</v>
      </c>
      <c r="I49" s="41">
        <f t="shared" si="3"/>
        <v>0</v>
      </c>
      <c r="J49" s="86"/>
      <c r="K49" s="41" t="s">
        <v>37</v>
      </c>
    </row>
    <row r="50" spans="1:11" ht="45.75" customHeight="1" outlineLevel="3" x14ac:dyDescent="0.25">
      <c r="A50" s="80"/>
      <c r="B50" s="95" t="s">
        <v>59</v>
      </c>
      <c r="C50" s="76"/>
      <c r="D50" s="77"/>
      <c r="E50" s="40" t="s">
        <v>5</v>
      </c>
      <c r="F50" s="71">
        <v>2</v>
      </c>
      <c r="G50" s="67">
        <v>2</v>
      </c>
      <c r="H50" s="42">
        <f>Материалы!H43</f>
        <v>0</v>
      </c>
      <c r="I50" s="41">
        <f t="shared" si="3"/>
        <v>0</v>
      </c>
      <c r="J50" s="86" t="s">
        <v>91</v>
      </c>
      <c r="K50" s="41" t="s">
        <v>37</v>
      </c>
    </row>
    <row r="51" spans="1:11" ht="45.75" customHeight="1" outlineLevel="3" x14ac:dyDescent="0.25">
      <c r="A51" s="80"/>
      <c r="B51" s="75" t="s">
        <v>56</v>
      </c>
      <c r="C51" s="76"/>
      <c r="D51" s="77" t="s">
        <v>92</v>
      </c>
      <c r="E51" s="40" t="s">
        <v>5</v>
      </c>
      <c r="F51" s="71">
        <v>2</v>
      </c>
      <c r="G51" s="67">
        <v>2</v>
      </c>
      <c r="H51" s="42">
        <f>Материалы!H44</f>
        <v>0</v>
      </c>
      <c r="I51" s="41">
        <f t="shared" si="3"/>
        <v>0</v>
      </c>
      <c r="J51" s="86" t="s">
        <v>93</v>
      </c>
      <c r="K51" s="41" t="s">
        <v>37</v>
      </c>
    </row>
    <row r="52" spans="1:11" ht="45.75" customHeight="1" outlineLevel="3" x14ac:dyDescent="0.25">
      <c r="A52" s="80"/>
      <c r="B52" s="75" t="s">
        <v>123</v>
      </c>
      <c r="C52" s="76"/>
      <c r="D52" s="77" t="s">
        <v>94</v>
      </c>
      <c r="E52" s="40" t="s">
        <v>4</v>
      </c>
      <c r="F52" s="71">
        <v>80</v>
      </c>
      <c r="G52" s="67">
        <v>80</v>
      </c>
      <c r="H52" s="42">
        <f>Материалы!H45</f>
        <v>0</v>
      </c>
      <c r="I52" s="41">
        <f t="shared" si="3"/>
        <v>0</v>
      </c>
      <c r="J52" s="86" t="s">
        <v>95</v>
      </c>
      <c r="K52" s="41" t="s">
        <v>37</v>
      </c>
    </row>
    <row r="53" spans="1:11" ht="45.75" customHeight="1" outlineLevel="3" x14ac:dyDescent="0.25">
      <c r="A53" s="80"/>
      <c r="B53" s="75" t="s">
        <v>120</v>
      </c>
      <c r="C53" s="76"/>
      <c r="D53" s="77" t="s">
        <v>96</v>
      </c>
      <c r="E53" s="40" t="s">
        <v>5</v>
      </c>
      <c r="F53" s="71">
        <v>1</v>
      </c>
      <c r="G53" s="67">
        <v>1</v>
      </c>
      <c r="H53" s="42">
        <f>Материалы!H46</f>
        <v>0</v>
      </c>
      <c r="I53" s="41">
        <f t="shared" si="3"/>
        <v>0</v>
      </c>
      <c r="J53" s="86" t="s">
        <v>97</v>
      </c>
      <c r="K53" s="41" t="s">
        <v>37</v>
      </c>
    </row>
    <row r="54" spans="1:11" ht="45.75" customHeight="1" outlineLevel="3" x14ac:dyDescent="0.25">
      <c r="A54" s="80"/>
      <c r="B54" s="43" t="s">
        <v>52</v>
      </c>
      <c r="C54" s="76"/>
      <c r="D54" s="77" t="s">
        <v>98</v>
      </c>
      <c r="E54" s="40" t="s">
        <v>5</v>
      </c>
      <c r="F54" s="71">
        <v>1</v>
      </c>
      <c r="G54" s="67">
        <v>1</v>
      </c>
      <c r="H54" s="42">
        <f>Материалы!H47</f>
        <v>0</v>
      </c>
      <c r="I54" s="41">
        <f t="shared" si="3"/>
        <v>0</v>
      </c>
      <c r="J54" s="86"/>
      <c r="K54" s="41" t="s">
        <v>37</v>
      </c>
    </row>
    <row r="55" spans="1:11" ht="45.75" customHeight="1" outlineLevel="3" x14ac:dyDescent="0.25">
      <c r="A55" s="80"/>
      <c r="B55" s="43" t="s">
        <v>52</v>
      </c>
      <c r="C55" s="76"/>
      <c r="D55" s="77" t="s">
        <v>108</v>
      </c>
      <c r="E55" s="40" t="s">
        <v>5</v>
      </c>
      <c r="F55" s="71">
        <v>2</v>
      </c>
      <c r="G55" s="67">
        <v>2</v>
      </c>
      <c r="H55" s="42">
        <f>Материалы!H48</f>
        <v>0</v>
      </c>
      <c r="I55" s="41">
        <f t="shared" si="3"/>
        <v>0</v>
      </c>
      <c r="J55" s="86" t="s">
        <v>109</v>
      </c>
      <c r="K55" s="41" t="s">
        <v>37</v>
      </c>
    </row>
    <row r="56" spans="1:11" ht="45.75" customHeight="1" outlineLevel="3" x14ac:dyDescent="0.25">
      <c r="A56" s="80"/>
      <c r="B56" s="75" t="s">
        <v>124</v>
      </c>
      <c r="C56" s="76"/>
      <c r="D56" s="77" t="s">
        <v>99</v>
      </c>
      <c r="E56" s="40" t="s">
        <v>5</v>
      </c>
      <c r="F56" s="71">
        <v>1</v>
      </c>
      <c r="G56" s="67">
        <v>1</v>
      </c>
      <c r="H56" s="42">
        <f>Материалы!H49</f>
        <v>0</v>
      </c>
      <c r="I56" s="41">
        <f t="shared" si="3"/>
        <v>0</v>
      </c>
      <c r="J56" s="86"/>
      <c r="K56" s="41" t="s">
        <v>37</v>
      </c>
    </row>
    <row r="57" spans="1:11" ht="45.75" customHeight="1" outlineLevel="3" x14ac:dyDescent="0.25">
      <c r="A57" s="80"/>
      <c r="B57" s="95" t="s">
        <v>100</v>
      </c>
      <c r="C57" s="76"/>
      <c r="D57" s="77" t="s">
        <v>100</v>
      </c>
      <c r="E57" s="40" t="s">
        <v>5</v>
      </c>
      <c r="F57" s="71">
        <v>1</v>
      </c>
      <c r="G57" s="67">
        <v>1</v>
      </c>
      <c r="H57" s="42">
        <f>Материалы!H50</f>
        <v>0</v>
      </c>
      <c r="I57" s="41">
        <f t="shared" si="3"/>
        <v>0</v>
      </c>
      <c r="J57" s="86"/>
      <c r="K57" s="41" t="s">
        <v>37</v>
      </c>
    </row>
    <row r="58" spans="1:11" ht="45.75" customHeight="1" outlineLevel="3" x14ac:dyDescent="0.25">
      <c r="A58" s="80"/>
      <c r="B58" s="95" t="s">
        <v>101</v>
      </c>
      <c r="C58" s="76"/>
      <c r="D58" s="77" t="s">
        <v>101</v>
      </c>
      <c r="E58" s="40" t="s">
        <v>5</v>
      </c>
      <c r="F58" s="71">
        <v>1</v>
      </c>
      <c r="G58" s="67">
        <v>1</v>
      </c>
      <c r="H58" s="42">
        <f>Материалы!H51</f>
        <v>0</v>
      </c>
      <c r="I58" s="41">
        <f t="shared" si="3"/>
        <v>0</v>
      </c>
      <c r="J58" s="86"/>
      <c r="K58" s="41" t="s">
        <v>37</v>
      </c>
    </row>
    <row r="59" spans="1:11" ht="45.75" customHeight="1" outlineLevel="3" x14ac:dyDescent="0.25">
      <c r="A59" s="80"/>
      <c r="B59" s="75" t="s">
        <v>125</v>
      </c>
      <c r="C59" s="76"/>
      <c r="D59" s="77" t="s">
        <v>102</v>
      </c>
      <c r="E59" s="40" t="s">
        <v>5</v>
      </c>
      <c r="F59" s="71">
        <v>1</v>
      </c>
      <c r="G59" s="67">
        <v>1</v>
      </c>
      <c r="H59" s="42">
        <f>Материалы!H52</f>
        <v>0</v>
      </c>
      <c r="I59" s="41">
        <f t="shared" si="3"/>
        <v>0</v>
      </c>
      <c r="J59" s="86"/>
      <c r="K59" s="41" t="s">
        <v>37</v>
      </c>
    </row>
    <row r="60" spans="1:11" ht="45.75" customHeight="1" outlineLevel="3" x14ac:dyDescent="0.25">
      <c r="A60" s="80"/>
      <c r="B60" s="75" t="s">
        <v>125</v>
      </c>
      <c r="C60" s="76"/>
      <c r="D60" s="77" t="s">
        <v>103</v>
      </c>
      <c r="E60" s="40" t="s">
        <v>5</v>
      </c>
      <c r="F60" s="71">
        <v>1</v>
      </c>
      <c r="G60" s="67">
        <v>1</v>
      </c>
      <c r="H60" s="42">
        <f>Материалы!H53</f>
        <v>0</v>
      </c>
      <c r="I60" s="41">
        <f t="shared" si="3"/>
        <v>0</v>
      </c>
      <c r="J60" s="86"/>
      <c r="K60" s="41" t="s">
        <v>37</v>
      </c>
    </row>
    <row r="61" spans="1:11" ht="45.75" customHeight="1" outlineLevel="3" x14ac:dyDescent="0.25">
      <c r="A61" s="80"/>
      <c r="B61" s="75" t="s">
        <v>117</v>
      </c>
      <c r="C61" s="76"/>
      <c r="D61" s="77" t="s">
        <v>104</v>
      </c>
      <c r="E61" s="40" t="s">
        <v>5</v>
      </c>
      <c r="F61" s="71">
        <v>2</v>
      </c>
      <c r="G61" s="67">
        <v>2</v>
      </c>
      <c r="H61" s="42">
        <f>Материалы!H54</f>
        <v>0</v>
      </c>
      <c r="I61" s="41">
        <f t="shared" si="3"/>
        <v>0</v>
      </c>
      <c r="J61" s="86" t="s">
        <v>105</v>
      </c>
      <c r="K61" s="41" t="s">
        <v>37</v>
      </c>
    </row>
    <row r="62" spans="1:11" ht="45.75" customHeight="1" outlineLevel="3" x14ac:dyDescent="0.25">
      <c r="A62" s="80"/>
      <c r="B62" s="75" t="s">
        <v>54</v>
      </c>
      <c r="C62" s="76"/>
      <c r="D62" s="77" t="s">
        <v>106</v>
      </c>
      <c r="E62" s="40" t="s">
        <v>5</v>
      </c>
      <c r="F62" s="71">
        <v>1</v>
      </c>
      <c r="G62" s="67">
        <v>1</v>
      </c>
      <c r="H62" s="42">
        <f>Материалы!H55</f>
        <v>0</v>
      </c>
      <c r="I62" s="41">
        <f t="shared" si="3"/>
        <v>0</v>
      </c>
      <c r="J62" s="86" t="s">
        <v>107</v>
      </c>
      <c r="K62" s="41" t="s">
        <v>37</v>
      </c>
    </row>
    <row r="63" spans="1:11" ht="45.75" customHeight="1" outlineLevel="3" x14ac:dyDescent="0.25">
      <c r="A63" s="80"/>
      <c r="B63" s="75" t="s">
        <v>126</v>
      </c>
      <c r="C63" s="76"/>
      <c r="D63" s="77" t="s">
        <v>110</v>
      </c>
      <c r="E63" s="40" t="s">
        <v>5</v>
      </c>
      <c r="F63" s="71">
        <v>6</v>
      </c>
      <c r="G63" s="67">
        <v>6</v>
      </c>
      <c r="H63" s="42">
        <f>Материалы!H56</f>
        <v>0</v>
      </c>
      <c r="I63" s="41">
        <f t="shared" si="3"/>
        <v>0</v>
      </c>
      <c r="J63" s="86"/>
      <c r="K63" s="41" t="s">
        <v>37</v>
      </c>
    </row>
    <row r="64" spans="1:11" ht="45.75" customHeight="1" outlineLevel="3" x14ac:dyDescent="0.25">
      <c r="A64" s="80"/>
      <c r="B64" s="75" t="s">
        <v>127</v>
      </c>
      <c r="C64" s="76"/>
      <c r="D64" s="77" t="s">
        <v>111</v>
      </c>
      <c r="E64" s="40" t="s">
        <v>5</v>
      </c>
      <c r="F64" s="71">
        <v>5</v>
      </c>
      <c r="G64" s="67">
        <v>5</v>
      </c>
      <c r="H64" s="42">
        <f>Материалы!H57</f>
        <v>0</v>
      </c>
      <c r="I64" s="41">
        <f t="shared" si="3"/>
        <v>0</v>
      </c>
      <c r="J64" s="86"/>
      <c r="K64" s="41" t="s">
        <v>37</v>
      </c>
    </row>
    <row r="65" spans="1:11" ht="45.75" customHeight="1" outlineLevel="3" x14ac:dyDescent="0.25">
      <c r="A65" s="80"/>
      <c r="B65" s="75" t="s">
        <v>127</v>
      </c>
      <c r="C65" s="76"/>
      <c r="D65" s="77" t="s">
        <v>112</v>
      </c>
      <c r="E65" s="40" t="s">
        <v>5</v>
      </c>
      <c r="F65" s="71">
        <v>1</v>
      </c>
      <c r="G65" s="67">
        <v>1</v>
      </c>
      <c r="H65" s="42">
        <f>Материалы!H58</f>
        <v>0</v>
      </c>
      <c r="I65" s="41">
        <f t="shared" si="3"/>
        <v>0</v>
      </c>
      <c r="J65" s="86" t="s">
        <v>113</v>
      </c>
      <c r="K65" s="41" t="s">
        <v>37</v>
      </c>
    </row>
    <row r="66" spans="1:11" ht="45.75" customHeight="1" outlineLevel="3" x14ac:dyDescent="0.25">
      <c r="A66" s="80"/>
      <c r="B66" s="75" t="s">
        <v>55</v>
      </c>
      <c r="C66" s="76"/>
      <c r="D66" s="77"/>
      <c r="E66" s="40" t="s">
        <v>5</v>
      </c>
      <c r="F66" s="71">
        <v>2</v>
      </c>
      <c r="G66" s="67">
        <v>2</v>
      </c>
      <c r="H66" s="42">
        <f>Материалы!H59</f>
        <v>0</v>
      </c>
      <c r="I66" s="41">
        <f t="shared" si="3"/>
        <v>0</v>
      </c>
      <c r="J66" s="86" t="s">
        <v>109</v>
      </c>
      <c r="K66" s="41" t="s">
        <v>37</v>
      </c>
    </row>
    <row r="67" spans="1:11" ht="45.75" customHeight="1" outlineLevel="3" x14ac:dyDescent="0.25">
      <c r="A67" s="80"/>
      <c r="B67" s="75" t="s">
        <v>114</v>
      </c>
      <c r="C67" s="76"/>
      <c r="D67" s="77"/>
      <c r="E67" s="40" t="s">
        <v>5</v>
      </c>
      <c r="F67" s="71">
        <v>3</v>
      </c>
      <c r="G67" s="67">
        <v>3</v>
      </c>
      <c r="H67" s="42">
        <f>Материалы!H60</f>
        <v>0</v>
      </c>
      <c r="I67" s="41">
        <f t="shared" si="3"/>
        <v>0</v>
      </c>
      <c r="J67" s="86" t="s">
        <v>115</v>
      </c>
      <c r="K67" s="41" t="s">
        <v>37</v>
      </c>
    </row>
    <row r="68" spans="1:11" ht="45.75" customHeight="1" outlineLevel="3" x14ac:dyDescent="0.25">
      <c r="A68" s="80"/>
      <c r="B68" s="75" t="s">
        <v>116</v>
      </c>
      <c r="C68" s="76"/>
      <c r="D68" s="77"/>
      <c r="E68" s="40" t="s">
        <v>5</v>
      </c>
      <c r="F68" s="71">
        <v>3</v>
      </c>
      <c r="G68" s="67">
        <v>3</v>
      </c>
      <c r="H68" s="42">
        <f>Материалы!H61</f>
        <v>0</v>
      </c>
      <c r="I68" s="41">
        <f t="shared" si="3"/>
        <v>0</v>
      </c>
      <c r="J68" s="86" t="s">
        <v>115</v>
      </c>
      <c r="K68" s="41" t="s">
        <v>37</v>
      </c>
    </row>
    <row r="69" spans="1:11" ht="34.5" customHeight="1" outlineLevel="3" x14ac:dyDescent="0.25">
      <c r="A69" s="80"/>
      <c r="B69" s="79" t="s">
        <v>60</v>
      </c>
      <c r="C69" s="40"/>
      <c r="D69" s="40"/>
      <c r="E69" s="40"/>
      <c r="F69" s="71"/>
      <c r="G69" s="67"/>
      <c r="H69" s="42">
        <f>Материалы!H62</f>
        <v>0</v>
      </c>
      <c r="I69" s="41">
        <f>SUM(I70:I82)</f>
        <v>0</v>
      </c>
      <c r="J69" s="86"/>
      <c r="K69" s="41" t="s">
        <v>37</v>
      </c>
    </row>
    <row r="70" spans="1:11" ht="37.15" customHeight="1" outlineLevel="3" x14ac:dyDescent="0.25">
      <c r="A70" s="80"/>
      <c r="B70" s="65" t="s">
        <v>128</v>
      </c>
      <c r="C70" s="40"/>
      <c r="D70" s="40"/>
      <c r="E70" s="40" t="s">
        <v>5</v>
      </c>
      <c r="F70" s="71">
        <v>3</v>
      </c>
      <c r="G70" s="67">
        <v>3</v>
      </c>
      <c r="H70" s="42">
        <f>Материалы!H63</f>
        <v>0</v>
      </c>
      <c r="I70" s="41">
        <f t="shared" si="3"/>
        <v>0</v>
      </c>
      <c r="J70" s="86"/>
      <c r="K70" s="44"/>
    </row>
    <row r="71" spans="1:11" ht="37.15" customHeight="1" outlineLevel="3" x14ac:dyDescent="0.25">
      <c r="A71" s="80"/>
      <c r="B71" s="65" t="s">
        <v>129</v>
      </c>
      <c r="C71" s="40"/>
      <c r="D71" s="40"/>
      <c r="E71" s="40" t="s">
        <v>5</v>
      </c>
      <c r="F71" s="71">
        <v>8</v>
      </c>
      <c r="G71" s="67">
        <v>8</v>
      </c>
      <c r="H71" s="42">
        <f>Материалы!H64</f>
        <v>0</v>
      </c>
      <c r="I71" s="41">
        <f t="shared" si="3"/>
        <v>0</v>
      </c>
      <c r="J71" s="86" t="s">
        <v>130</v>
      </c>
      <c r="K71" s="44"/>
    </row>
    <row r="72" spans="1:11" ht="37.15" customHeight="1" outlineLevel="3" x14ac:dyDescent="0.25">
      <c r="A72" s="80"/>
      <c r="B72" s="65" t="s">
        <v>131</v>
      </c>
      <c r="C72" s="40"/>
      <c r="D72" s="40"/>
      <c r="E72" s="40" t="s">
        <v>5</v>
      </c>
      <c r="F72" s="71">
        <v>2</v>
      </c>
      <c r="G72" s="67">
        <v>2</v>
      </c>
      <c r="H72" s="42">
        <f>Материалы!H65</f>
        <v>0</v>
      </c>
      <c r="I72" s="41">
        <f t="shared" si="3"/>
        <v>0</v>
      </c>
      <c r="J72" s="86" t="s">
        <v>132</v>
      </c>
      <c r="K72" s="44"/>
    </row>
    <row r="73" spans="1:11" ht="37.15" customHeight="1" outlineLevel="3" x14ac:dyDescent="0.25">
      <c r="A73" s="80"/>
      <c r="B73" s="65" t="s">
        <v>133</v>
      </c>
      <c r="C73" s="40"/>
      <c r="D73" s="40"/>
      <c r="E73" s="40" t="s">
        <v>5</v>
      </c>
      <c r="F73" s="71">
        <v>3</v>
      </c>
      <c r="G73" s="67">
        <v>3</v>
      </c>
      <c r="H73" s="42">
        <f>Материалы!H66</f>
        <v>0</v>
      </c>
      <c r="I73" s="41">
        <f t="shared" si="3"/>
        <v>0</v>
      </c>
      <c r="J73" s="86"/>
      <c r="K73" s="44"/>
    </row>
    <row r="74" spans="1:11" ht="37.15" customHeight="1" outlineLevel="3" x14ac:dyDescent="0.25">
      <c r="A74" s="80"/>
      <c r="B74" s="65" t="s">
        <v>134</v>
      </c>
      <c r="C74" s="40"/>
      <c r="D74" s="40"/>
      <c r="E74" s="40" t="s">
        <v>5</v>
      </c>
      <c r="F74" s="71">
        <v>12</v>
      </c>
      <c r="G74" s="67">
        <v>12</v>
      </c>
      <c r="H74" s="42">
        <f>Материалы!H67</f>
        <v>0</v>
      </c>
      <c r="I74" s="41">
        <f t="shared" si="3"/>
        <v>0</v>
      </c>
      <c r="J74" s="86" t="s">
        <v>135</v>
      </c>
      <c r="K74" s="44"/>
    </row>
    <row r="75" spans="1:11" ht="37.15" customHeight="1" outlineLevel="3" x14ac:dyDescent="0.25">
      <c r="A75" s="80"/>
      <c r="B75" s="65" t="s">
        <v>136</v>
      </c>
      <c r="C75" s="40"/>
      <c r="D75" s="40"/>
      <c r="E75" s="40" t="s">
        <v>5</v>
      </c>
      <c r="F75" s="71">
        <v>12</v>
      </c>
      <c r="G75" s="67">
        <v>12</v>
      </c>
      <c r="H75" s="42">
        <f>Материалы!H68</f>
        <v>0</v>
      </c>
      <c r="I75" s="41">
        <f t="shared" si="3"/>
        <v>0</v>
      </c>
      <c r="J75" s="86"/>
      <c r="K75" s="44"/>
    </row>
    <row r="76" spans="1:11" ht="37.15" customHeight="1" outlineLevel="3" x14ac:dyDescent="0.25">
      <c r="A76" s="80"/>
      <c r="B76" s="65" t="s">
        <v>137</v>
      </c>
      <c r="C76" s="40"/>
      <c r="D76" s="40"/>
      <c r="E76" s="40" t="s">
        <v>5</v>
      </c>
      <c r="F76" s="71">
        <v>2</v>
      </c>
      <c r="G76" s="67">
        <v>2</v>
      </c>
      <c r="H76" s="42">
        <f>Материалы!H69</f>
        <v>0</v>
      </c>
      <c r="I76" s="41">
        <f t="shared" si="3"/>
        <v>0</v>
      </c>
      <c r="J76" s="86"/>
      <c r="K76" s="44"/>
    </row>
    <row r="77" spans="1:11" ht="37.15" customHeight="1" outlineLevel="3" x14ac:dyDescent="0.25">
      <c r="A77" s="80"/>
      <c r="B77" s="65" t="s">
        <v>57</v>
      </c>
      <c r="C77" s="40"/>
      <c r="D77" s="40"/>
      <c r="E77" s="40" t="s">
        <v>5</v>
      </c>
      <c r="F77" s="71">
        <v>16</v>
      </c>
      <c r="G77" s="67">
        <v>16</v>
      </c>
      <c r="H77" s="42">
        <f>Материалы!H70</f>
        <v>0</v>
      </c>
      <c r="I77" s="41">
        <f t="shared" si="3"/>
        <v>0</v>
      </c>
      <c r="J77" s="86" t="s">
        <v>138</v>
      </c>
      <c r="K77" s="44"/>
    </row>
    <row r="78" spans="1:11" ht="37.15" customHeight="1" outlineLevel="3" x14ac:dyDescent="0.25">
      <c r="A78" s="80"/>
      <c r="B78" s="65" t="s">
        <v>139</v>
      </c>
      <c r="C78" s="40"/>
      <c r="D78" s="40"/>
      <c r="E78" s="40" t="s">
        <v>5</v>
      </c>
      <c r="F78" s="71">
        <v>48</v>
      </c>
      <c r="G78" s="67">
        <v>48</v>
      </c>
      <c r="H78" s="42">
        <f>Материалы!H71</f>
        <v>0</v>
      </c>
      <c r="I78" s="41">
        <f t="shared" si="3"/>
        <v>0</v>
      </c>
      <c r="J78" s="86"/>
      <c r="K78" s="44"/>
    </row>
    <row r="79" spans="1:11" ht="37.15" customHeight="1" outlineLevel="3" x14ac:dyDescent="0.25">
      <c r="A79" s="80"/>
      <c r="B79" s="65" t="s">
        <v>140</v>
      </c>
      <c r="C79" s="40"/>
      <c r="D79" s="40"/>
      <c r="E79" s="40" t="s">
        <v>5</v>
      </c>
      <c r="F79" s="71">
        <v>30</v>
      </c>
      <c r="G79" s="67">
        <v>30</v>
      </c>
      <c r="H79" s="42">
        <f>Материалы!H72</f>
        <v>0</v>
      </c>
      <c r="I79" s="41">
        <f t="shared" si="3"/>
        <v>0</v>
      </c>
      <c r="J79" s="86"/>
      <c r="K79" s="44"/>
    </row>
    <row r="80" spans="1:11" ht="37.15" customHeight="1" outlineLevel="3" x14ac:dyDescent="0.25">
      <c r="A80" s="80"/>
      <c r="B80" s="65" t="s">
        <v>58</v>
      </c>
      <c r="C80" s="40"/>
      <c r="D80" s="40"/>
      <c r="E80" s="40" t="s">
        <v>5</v>
      </c>
      <c r="F80" s="71">
        <v>6</v>
      </c>
      <c r="G80" s="67">
        <v>6</v>
      </c>
      <c r="H80" s="42">
        <f>Материалы!H73</f>
        <v>0</v>
      </c>
      <c r="I80" s="41">
        <f t="shared" si="3"/>
        <v>0</v>
      </c>
      <c r="J80" s="86"/>
      <c r="K80" s="44"/>
    </row>
    <row r="81" spans="1:12" ht="37.15" customHeight="1" outlineLevel="3" x14ac:dyDescent="0.25">
      <c r="A81" s="80"/>
      <c r="B81" s="65" t="s">
        <v>141</v>
      </c>
      <c r="C81" s="40"/>
      <c r="D81" s="40"/>
      <c r="E81" s="40" t="s">
        <v>5</v>
      </c>
      <c r="F81" s="71">
        <v>64</v>
      </c>
      <c r="G81" s="67">
        <v>64</v>
      </c>
      <c r="H81" s="42">
        <f>Материалы!H74</f>
        <v>0</v>
      </c>
      <c r="I81" s="41">
        <f t="shared" si="3"/>
        <v>0</v>
      </c>
      <c r="J81" s="86"/>
      <c r="K81" s="44"/>
    </row>
    <row r="82" spans="1:12" ht="37.15" customHeight="1" outlineLevel="3" x14ac:dyDescent="0.25">
      <c r="A82" s="80"/>
      <c r="B82" s="65" t="s">
        <v>142</v>
      </c>
      <c r="C82" s="40"/>
      <c r="D82" s="40"/>
      <c r="E82" s="40" t="s">
        <v>5</v>
      </c>
      <c r="F82" s="71">
        <v>48</v>
      </c>
      <c r="G82" s="67">
        <v>48</v>
      </c>
      <c r="H82" s="42">
        <f>Материалы!H75</f>
        <v>0</v>
      </c>
      <c r="I82" s="41">
        <f t="shared" si="3"/>
        <v>0</v>
      </c>
      <c r="J82" s="86"/>
      <c r="K82" s="44"/>
    </row>
    <row r="83" spans="1:12" outlineLevel="1" x14ac:dyDescent="0.25">
      <c r="A83" s="28" t="s">
        <v>28</v>
      </c>
      <c r="B83" s="8" t="s">
        <v>8</v>
      </c>
      <c r="C83" s="6"/>
      <c r="D83" s="6"/>
      <c r="E83" s="6"/>
      <c r="F83" s="72"/>
      <c r="G83" s="7"/>
      <c r="H83" s="7"/>
      <c r="I83" s="7"/>
      <c r="J83" s="7"/>
      <c r="K83" s="7"/>
    </row>
    <row r="84" spans="1:12" s="34" customFormat="1" outlineLevel="2" x14ac:dyDescent="0.25">
      <c r="A84" s="29" t="s">
        <v>29</v>
      </c>
      <c r="B84" s="9" t="s">
        <v>8</v>
      </c>
      <c r="C84" s="4"/>
      <c r="D84" s="4"/>
      <c r="E84" s="4"/>
      <c r="F84" s="73"/>
      <c r="G84" s="5"/>
      <c r="H84" s="5"/>
      <c r="I84" s="5">
        <f>I85+I87</f>
        <v>0</v>
      </c>
      <c r="J84" s="5"/>
      <c r="K84" s="5"/>
    </row>
    <row r="85" spans="1:12" s="35" customFormat="1" outlineLevel="3" x14ac:dyDescent="0.25">
      <c r="A85" s="30"/>
      <c r="B85" s="11" t="s">
        <v>14</v>
      </c>
      <c r="C85" s="12"/>
      <c r="D85" s="12"/>
      <c r="E85" s="12"/>
      <c r="F85" s="19"/>
      <c r="G85" s="13"/>
      <c r="H85" s="13"/>
      <c r="I85" s="13">
        <f>SUM(I86:I86)</f>
        <v>0</v>
      </c>
      <c r="J85" s="13"/>
      <c r="K85" s="13"/>
    </row>
    <row r="86" spans="1:12" s="35" customFormat="1" outlineLevel="3" x14ac:dyDescent="0.25">
      <c r="A86" s="30"/>
      <c r="B86" s="17" t="s">
        <v>20</v>
      </c>
      <c r="C86" s="18"/>
      <c r="D86" s="18"/>
      <c r="E86" s="18" t="s">
        <v>7</v>
      </c>
      <c r="F86" s="19">
        <v>1</v>
      </c>
      <c r="G86" s="13">
        <f>F86</f>
        <v>1</v>
      </c>
      <c r="H86" s="19">
        <f>Работы!H30</f>
        <v>0</v>
      </c>
      <c r="I86" s="10">
        <f>H86*G86</f>
        <v>0</v>
      </c>
      <c r="J86" s="13"/>
      <c r="K86" s="13"/>
    </row>
    <row r="87" spans="1:12" s="35" customFormat="1" outlineLevel="3" x14ac:dyDescent="0.25">
      <c r="A87" s="32"/>
      <c r="B87" s="14" t="s">
        <v>15</v>
      </c>
      <c r="C87" s="15"/>
      <c r="D87" s="15"/>
      <c r="E87" s="15"/>
      <c r="F87" s="16"/>
      <c r="G87" s="16"/>
      <c r="H87" s="16"/>
      <c r="I87" s="16">
        <f>SUM(I88:I88)</f>
        <v>0</v>
      </c>
      <c r="J87" s="16"/>
      <c r="K87" s="16"/>
    </row>
    <row r="88" spans="1:12" s="35" customFormat="1" outlineLevel="3" x14ac:dyDescent="0.25">
      <c r="A88" s="36"/>
      <c r="B88" s="37" t="s">
        <v>21</v>
      </c>
      <c r="C88" s="36"/>
      <c r="D88" s="94"/>
      <c r="E88" s="36"/>
      <c r="F88" s="49"/>
      <c r="G88" s="49"/>
      <c r="H88" s="38"/>
      <c r="I88" s="38">
        <f>H88*G88</f>
        <v>0</v>
      </c>
      <c r="J88" s="39"/>
      <c r="K88" s="39"/>
    </row>
    <row r="89" spans="1:12" x14ac:dyDescent="0.25">
      <c r="A89" s="29"/>
      <c r="B89" s="100" t="s">
        <v>19</v>
      </c>
      <c r="C89" s="101"/>
      <c r="D89" s="101"/>
      <c r="E89" s="101"/>
      <c r="F89" s="101"/>
      <c r="G89" s="101"/>
      <c r="H89" s="102"/>
      <c r="I89" s="20">
        <f>I84+I41+I19</f>
        <v>0</v>
      </c>
      <c r="J89" s="88"/>
      <c r="K89" s="3"/>
    </row>
    <row r="90" spans="1:12" x14ac:dyDescent="0.25">
      <c r="A90" s="33"/>
      <c r="B90" s="103" t="s">
        <v>17</v>
      </c>
      <c r="C90" s="104"/>
      <c r="D90" s="104"/>
      <c r="E90" s="104"/>
      <c r="F90" s="104"/>
      <c r="G90" s="104"/>
      <c r="H90" s="105"/>
      <c r="I90" s="22">
        <f>I85+I42+I20</f>
        <v>0</v>
      </c>
      <c r="J90" s="89"/>
      <c r="K90" s="21"/>
    </row>
    <row r="91" spans="1:12" x14ac:dyDescent="0.25">
      <c r="A91" s="33"/>
      <c r="B91" s="103" t="s">
        <v>18</v>
      </c>
      <c r="C91" s="104"/>
      <c r="D91" s="104"/>
      <c r="E91" s="104"/>
      <c r="F91" s="104"/>
      <c r="G91" s="104"/>
      <c r="H91" s="105"/>
      <c r="I91" s="22">
        <f>I87+I44+I23</f>
        <v>0</v>
      </c>
      <c r="J91" s="89"/>
      <c r="K91" s="21"/>
    </row>
    <row r="92" spans="1:12" x14ac:dyDescent="0.25">
      <c r="A92" s="33"/>
      <c r="B92" s="103" t="s">
        <v>38</v>
      </c>
      <c r="C92" s="104"/>
      <c r="D92" s="104"/>
      <c r="E92" s="104"/>
      <c r="F92" s="104"/>
      <c r="G92" s="104"/>
      <c r="H92" s="105"/>
      <c r="I92" s="22"/>
      <c r="J92" s="89"/>
      <c r="K92" s="21"/>
    </row>
    <row r="94" spans="1:12" s="56" customFormat="1" x14ac:dyDescent="0.25">
      <c r="A94"/>
      <c r="B94" s="54" t="s">
        <v>39</v>
      </c>
      <c r="C94"/>
      <c r="D94" s="90"/>
      <c r="E94"/>
      <c r="F94"/>
      <c r="G94"/>
      <c r="H94" s="55"/>
      <c r="I94" s="55"/>
      <c r="J94" s="84"/>
      <c r="K94" s="55"/>
      <c r="L94" s="55"/>
    </row>
    <row r="95" spans="1:12" s="56" customFormat="1" ht="24" customHeight="1" x14ac:dyDescent="0.25">
      <c r="A95" s="57" t="s">
        <v>21</v>
      </c>
      <c r="B95" s="96" t="s">
        <v>40</v>
      </c>
      <c r="C95" s="96"/>
      <c r="D95" s="96"/>
      <c r="E95" s="96"/>
      <c r="F95" s="96"/>
      <c r="G95" s="96"/>
      <c r="H95" s="96"/>
      <c r="I95" s="96"/>
      <c r="J95" s="96"/>
      <c r="K95" s="96"/>
      <c r="L95" s="96"/>
    </row>
    <row r="96" spans="1:12" s="56" customFormat="1" ht="69" customHeight="1" x14ac:dyDescent="0.25">
      <c r="A96" s="58" t="s">
        <v>21</v>
      </c>
      <c r="B96" s="96" t="s">
        <v>41</v>
      </c>
      <c r="C96" s="96"/>
      <c r="D96" s="96"/>
      <c r="E96" s="96"/>
      <c r="F96" s="96"/>
      <c r="G96" s="96"/>
      <c r="H96" s="96"/>
      <c r="I96" s="96"/>
      <c r="J96" s="96"/>
      <c r="K96" s="96"/>
      <c r="L96" s="96"/>
    </row>
    <row r="97" spans="1:12" s="56" customFormat="1" ht="24.75" customHeight="1" x14ac:dyDescent="0.25">
      <c r="A97" s="57" t="s">
        <v>21</v>
      </c>
      <c r="B97" s="97" t="s">
        <v>42</v>
      </c>
      <c r="C97" s="97"/>
      <c r="D97" s="97"/>
      <c r="E97" s="97"/>
      <c r="F97" s="97"/>
      <c r="G97" s="97"/>
      <c r="H97" s="97"/>
      <c r="I97" s="97"/>
      <c r="J97" s="97"/>
      <c r="K97" s="97"/>
      <c r="L97" s="97"/>
    </row>
    <row r="98" spans="1:12" ht="31.5" x14ac:dyDescent="0.25">
      <c r="A98" s="57" t="s">
        <v>21</v>
      </c>
      <c r="B98" s="66" t="s">
        <v>145</v>
      </c>
    </row>
  </sheetData>
  <mergeCells count="11">
    <mergeCell ref="B95:L95"/>
    <mergeCell ref="B96:L96"/>
    <mergeCell ref="B97:L97"/>
    <mergeCell ref="D6:E6"/>
    <mergeCell ref="G6:H6"/>
    <mergeCell ref="A11:L11"/>
    <mergeCell ref="A12:L12"/>
    <mergeCell ref="B89:H89"/>
    <mergeCell ref="B90:H90"/>
    <mergeCell ref="B91:H91"/>
    <mergeCell ref="B92:H92"/>
  </mergeCells>
  <phoneticPr fontId="13" type="noConversion"/>
  <pageMargins left="0.7" right="0.7" top="0.75" bottom="0.75" header="0.3" footer="0.3"/>
  <pageSetup paperSize="9" scale="2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58260-3137-484A-993B-F0A609ECF3FA}">
  <sheetPr>
    <tabColor rgb="FFFFC000"/>
  </sheetPr>
  <dimension ref="A1:L37"/>
  <sheetViews>
    <sheetView zoomScale="55" zoomScaleNormal="55" workbookViewId="0">
      <selection activeCell="B36" sqref="B36:L36"/>
    </sheetView>
  </sheetViews>
  <sheetFormatPr defaultRowHeight="15.75" outlineLevelRow="3" x14ac:dyDescent="0.25"/>
  <cols>
    <col min="1" max="1" width="12.5703125" bestFit="1" customWidth="1"/>
    <col min="2" max="2" width="96.140625" customWidth="1"/>
    <col min="3" max="3" width="31" customWidth="1"/>
    <col min="4" max="4" width="53.42578125" style="90" customWidth="1"/>
    <col min="5" max="5" width="15.140625" customWidth="1"/>
    <col min="6" max="7" width="15.42578125" style="50" customWidth="1"/>
    <col min="8" max="8" width="16.85546875" customWidth="1"/>
    <col min="9" max="9" width="18.42578125" customWidth="1"/>
    <col min="10" max="10" width="34.85546875" style="84" customWidth="1"/>
    <col min="11" max="11" width="22.28515625" customWidth="1"/>
  </cols>
  <sheetData>
    <row r="1" spans="1:12" x14ac:dyDescent="0.25">
      <c r="K1" s="64"/>
    </row>
    <row r="2" spans="1:12" x14ac:dyDescent="0.25">
      <c r="I2" s="56"/>
      <c r="J2" s="85"/>
      <c r="K2" s="68" t="s">
        <v>50</v>
      </c>
    </row>
    <row r="3" spans="1:12" x14ac:dyDescent="0.25">
      <c r="I3" s="56"/>
      <c r="J3" s="85"/>
      <c r="K3" s="68" t="s">
        <v>51</v>
      </c>
    </row>
    <row r="4" spans="1:12" x14ac:dyDescent="0.25">
      <c r="B4" s="59" t="s">
        <v>43</v>
      </c>
      <c r="D4" s="91" t="s">
        <v>44</v>
      </c>
      <c r="E4" s="62"/>
      <c r="F4" s="61"/>
      <c r="G4" s="61"/>
      <c r="H4" s="62"/>
      <c r="I4" s="69" t="s">
        <v>45</v>
      </c>
      <c r="J4" s="85"/>
      <c r="K4" s="56"/>
    </row>
    <row r="5" spans="1:12" x14ac:dyDescent="0.25">
      <c r="B5" s="60"/>
      <c r="D5" s="92"/>
      <c r="E5" s="62"/>
      <c r="F5" s="63"/>
      <c r="G5" s="63"/>
      <c r="H5" s="62"/>
      <c r="I5" s="56"/>
      <c r="J5" s="85"/>
      <c r="K5" s="56"/>
    </row>
    <row r="6" spans="1:12" x14ac:dyDescent="0.25">
      <c r="B6" s="60"/>
      <c r="D6" s="97"/>
      <c r="E6" s="97"/>
      <c r="F6" s="66"/>
      <c r="G6" s="97"/>
      <c r="H6" s="97"/>
      <c r="I6" s="56"/>
      <c r="J6" s="85"/>
      <c r="K6" s="56"/>
    </row>
    <row r="7" spans="1:12" x14ac:dyDescent="0.25">
      <c r="B7" s="60"/>
      <c r="D7" s="92"/>
      <c r="E7" s="62"/>
      <c r="F7" s="63"/>
      <c r="G7" s="63"/>
      <c r="H7" s="62"/>
      <c r="I7" s="56"/>
      <c r="J7" s="85"/>
      <c r="K7" s="56"/>
    </row>
    <row r="8" spans="1:12" x14ac:dyDescent="0.25">
      <c r="B8" s="60" t="s">
        <v>46</v>
      </c>
      <c r="D8" s="92"/>
      <c r="E8" s="62"/>
      <c r="F8" s="63"/>
      <c r="G8" s="63"/>
      <c r="H8" s="62"/>
    </row>
    <row r="11" spans="1:12" x14ac:dyDescent="0.25">
      <c r="A11" s="98" t="s">
        <v>146</v>
      </c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</row>
    <row r="12" spans="1:12" x14ac:dyDescent="0.25">
      <c r="A12" s="99" t="s">
        <v>143</v>
      </c>
      <c r="B12" s="99"/>
      <c r="C12" s="99"/>
      <c r="D12" s="99"/>
      <c r="E12" s="99"/>
      <c r="F12" s="99"/>
      <c r="G12" s="99"/>
      <c r="H12" s="99"/>
      <c r="I12" s="99"/>
      <c r="J12" s="99"/>
      <c r="K12" s="99"/>
      <c r="L12" s="99"/>
    </row>
    <row r="15" spans="1:12" ht="31.5" x14ac:dyDescent="0.25">
      <c r="A15" s="45" t="s">
        <v>0</v>
      </c>
      <c r="B15" s="1" t="s">
        <v>1</v>
      </c>
      <c r="C15" s="1" t="s">
        <v>31</v>
      </c>
      <c r="D15" s="1" t="s">
        <v>32</v>
      </c>
      <c r="E15" s="1" t="s">
        <v>12</v>
      </c>
      <c r="F15" s="2" t="s">
        <v>144</v>
      </c>
      <c r="G15" s="2" t="s">
        <v>2</v>
      </c>
      <c r="H15" s="2" t="s">
        <v>9</v>
      </c>
      <c r="I15" s="2" t="s">
        <v>10</v>
      </c>
      <c r="J15" s="2" t="s">
        <v>11</v>
      </c>
      <c r="K15" s="2" t="s">
        <v>34</v>
      </c>
    </row>
    <row r="16" spans="1:12" x14ac:dyDescent="0.25">
      <c r="A16" s="27">
        <v>11</v>
      </c>
      <c r="B16" s="23" t="s">
        <v>13</v>
      </c>
      <c r="C16" s="24"/>
      <c r="D16" s="24"/>
      <c r="E16" s="24"/>
      <c r="F16" s="25"/>
      <c r="G16" s="25"/>
      <c r="H16" s="25"/>
      <c r="I16" s="25"/>
      <c r="J16" s="25"/>
      <c r="K16" s="25"/>
    </row>
    <row r="17" spans="1:11" x14ac:dyDescent="0.25">
      <c r="A17" s="46" t="s">
        <v>30</v>
      </c>
      <c r="B17" s="11" t="s">
        <v>22</v>
      </c>
      <c r="C17" s="26"/>
      <c r="D17" s="26"/>
      <c r="E17" s="26"/>
      <c r="F17" s="13"/>
      <c r="G17" s="13"/>
      <c r="H17" s="13"/>
      <c r="I17" s="13"/>
      <c r="J17" s="13"/>
      <c r="K17" s="13"/>
    </row>
    <row r="18" spans="1:11" outlineLevel="1" x14ac:dyDescent="0.25">
      <c r="A18" s="28" t="s">
        <v>24</v>
      </c>
      <c r="B18" s="8" t="s">
        <v>23</v>
      </c>
      <c r="C18" s="6"/>
      <c r="D18" s="6"/>
      <c r="E18" s="6"/>
      <c r="F18" s="7"/>
      <c r="G18" s="7"/>
      <c r="H18" s="7"/>
      <c r="I18" s="7"/>
      <c r="J18" s="7"/>
      <c r="K18" s="7"/>
    </row>
    <row r="19" spans="1:11" outlineLevel="2" x14ac:dyDescent="0.25">
      <c r="A19" s="29" t="s">
        <v>25</v>
      </c>
      <c r="B19" s="9" t="s">
        <v>23</v>
      </c>
      <c r="C19" s="4"/>
      <c r="D19" s="4"/>
      <c r="E19" s="4"/>
      <c r="F19" s="5"/>
      <c r="G19" s="5"/>
      <c r="H19" s="5"/>
      <c r="I19" s="5"/>
      <c r="J19" s="5"/>
      <c r="K19" s="5"/>
    </row>
    <row r="20" spans="1:11" outlineLevel="3" x14ac:dyDescent="0.25">
      <c r="A20" s="31"/>
      <c r="B20" s="11" t="s">
        <v>14</v>
      </c>
      <c r="C20" s="12"/>
      <c r="D20" s="12"/>
      <c r="E20" s="12"/>
      <c r="F20" s="13"/>
      <c r="G20" s="13"/>
      <c r="H20" s="13"/>
      <c r="I20" s="13"/>
      <c r="J20" s="13"/>
      <c r="K20" s="13"/>
    </row>
    <row r="21" spans="1:11" outlineLevel="3" x14ac:dyDescent="0.25">
      <c r="A21" s="31"/>
      <c r="B21" s="17" t="s">
        <v>23</v>
      </c>
      <c r="C21" s="18"/>
      <c r="D21" s="18"/>
      <c r="E21" s="18" t="s">
        <v>3</v>
      </c>
      <c r="F21" s="13">
        <v>1060</v>
      </c>
      <c r="G21" s="13">
        <v>1060</v>
      </c>
      <c r="H21" s="19"/>
      <c r="I21" s="10">
        <f>H21*G21</f>
        <v>0</v>
      </c>
      <c r="J21" s="13"/>
      <c r="K21" s="13"/>
    </row>
    <row r="22" spans="1:11" outlineLevel="3" x14ac:dyDescent="0.25">
      <c r="A22" s="31"/>
      <c r="B22" s="17" t="s">
        <v>35</v>
      </c>
      <c r="C22" s="18"/>
      <c r="D22" s="18"/>
      <c r="E22" s="18" t="s">
        <v>3</v>
      </c>
      <c r="F22" s="13">
        <v>601.79999999999995</v>
      </c>
      <c r="G22" s="13">
        <v>601.79999999999995</v>
      </c>
      <c r="H22" s="19"/>
      <c r="I22" s="10">
        <f>H22*G22</f>
        <v>0</v>
      </c>
      <c r="J22" s="13"/>
      <c r="K22" s="13"/>
    </row>
    <row r="23" spans="1:11" ht="21" customHeight="1" outlineLevel="1" x14ac:dyDescent="0.25">
      <c r="A23" s="28" t="s">
        <v>26</v>
      </c>
      <c r="B23" s="8" t="s">
        <v>16</v>
      </c>
      <c r="C23" s="6"/>
      <c r="D23" s="6"/>
      <c r="E23" s="6"/>
      <c r="F23" s="72"/>
      <c r="G23" s="7"/>
      <c r="H23" s="7"/>
      <c r="I23" s="7"/>
      <c r="J23" s="7"/>
      <c r="K23" s="7"/>
    </row>
    <row r="24" spans="1:11" ht="21" customHeight="1" outlineLevel="2" x14ac:dyDescent="0.25">
      <c r="A24" s="29" t="s">
        <v>27</v>
      </c>
      <c r="B24" s="9" t="s">
        <v>16</v>
      </c>
      <c r="C24" s="4"/>
      <c r="D24" s="4"/>
      <c r="E24" s="4"/>
      <c r="F24" s="73"/>
      <c r="G24" s="5"/>
      <c r="H24" s="5"/>
      <c r="I24" s="5"/>
      <c r="J24" s="5"/>
      <c r="K24" s="5"/>
    </row>
    <row r="25" spans="1:11" ht="21" customHeight="1" outlineLevel="3" x14ac:dyDescent="0.25">
      <c r="A25" s="31"/>
      <c r="B25" s="11" t="s">
        <v>14</v>
      </c>
      <c r="C25" s="12"/>
      <c r="D25" s="12"/>
      <c r="E25" s="12"/>
      <c r="F25" s="19"/>
      <c r="G25" s="13"/>
      <c r="H25" s="13"/>
      <c r="I25" s="13"/>
      <c r="J25" s="13"/>
      <c r="K25" s="13"/>
    </row>
    <row r="26" spans="1:11" ht="21" customHeight="1" outlineLevel="3" x14ac:dyDescent="0.25">
      <c r="A26" s="31"/>
      <c r="B26" s="17" t="s">
        <v>6</v>
      </c>
      <c r="C26" s="18"/>
      <c r="D26" s="18"/>
      <c r="E26" s="18" t="s">
        <v>7</v>
      </c>
      <c r="F26" s="19">
        <v>1</v>
      </c>
      <c r="G26" s="13">
        <f>F26</f>
        <v>1</v>
      </c>
      <c r="H26" s="19"/>
      <c r="I26" s="10">
        <f t="shared" ref="I26" si="0">H26*G26</f>
        <v>0</v>
      </c>
      <c r="J26" s="87"/>
      <c r="K26" s="10"/>
    </row>
    <row r="27" spans="1:11" outlineLevel="1" x14ac:dyDescent="0.25">
      <c r="A27" s="28" t="s">
        <v>28</v>
      </c>
      <c r="B27" s="8" t="s">
        <v>8</v>
      </c>
      <c r="C27" s="6"/>
      <c r="D27" s="6"/>
      <c r="E27" s="6"/>
      <c r="F27" s="72"/>
      <c r="G27" s="7"/>
      <c r="H27" s="7"/>
      <c r="I27" s="7"/>
      <c r="J27" s="7"/>
      <c r="K27" s="7"/>
    </row>
    <row r="28" spans="1:11" s="34" customFormat="1" outlineLevel="2" x14ac:dyDescent="0.25">
      <c r="A28" s="29" t="s">
        <v>29</v>
      </c>
      <c r="B28" s="9" t="s">
        <v>8</v>
      </c>
      <c r="C28" s="4"/>
      <c r="D28" s="4"/>
      <c r="E28" s="4"/>
      <c r="F28" s="73"/>
      <c r="G28" s="5"/>
      <c r="H28" s="5"/>
      <c r="I28" s="5"/>
      <c r="J28" s="5"/>
      <c r="K28" s="5"/>
    </row>
    <row r="29" spans="1:11" s="35" customFormat="1" outlineLevel="3" x14ac:dyDescent="0.25">
      <c r="A29" s="30"/>
      <c r="B29" s="11" t="s">
        <v>14</v>
      </c>
      <c r="C29" s="12"/>
      <c r="D29" s="12"/>
      <c r="E29" s="12"/>
      <c r="F29" s="19"/>
      <c r="G29" s="13"/>
      <c r="H29" s="13"/>
      <c r="I29" s="13"/>
      <c r="J29" s="13"/>
      <c r="K29" s="13"/>
    </row>
    <row r="30" spans="1:11" s="35" customFormat="1" outlineLevel="3" x14ac:dyDescent="0.25">
      <c r="A30" s="30"/>
      <c r="B30" s="17" t="s">
        <v>20</v>
      </c>
      <c r="C30" s="18"/>
      <c r="D30" s="18"/>
      <c r="E30" s="18" t="s">
        <v>7</v>
      </c>
      <c r="F30" s="19">
        <v>1</v>
      </c>
      <c r="G30" s="13">
        <f>F30</f>
        <v>1</v>
      </c>
      <c r="H30" s="19"/>
      <c r="I30" s="10">
        <f>H30*G30</f>
        <v>0</v>
      </c>
      <c r="J30" s="13"/>
      <c r="K30" s="13"/>
    </row>
    <row r="31" spans="1:11" x14ac:dyDescent="0.25">
      <c r="A31" s="29"/>
      <c r="B31" s="100" t="s">
        <v>147</v>
      </c>
      <c r="C31" s="101"/>
      <c r="D31" s="101"/>
      <c r="E31" s="101"/>
      <c r="F31" s="101"/>
      <c r="G31" s="101"/>
      <c r="H31" s="102"/>
      <c r="I31" s="20">
        <f>SUM(I21:I30)</f>
        <v>0</v>
      </c>
      <c r="J31" s="88"/>
      <c r="K31" s="3"/>
    </row>
    <row r="33" spans="1:12" s="56" customFormat="1" x14ac:dyDescent="0.25">
      <c r="A33"/>
      <c r="B33" s="54" t="s">
        <v>39</v>
      </c>
      <c r="C33"/>
      <c r="D33" s="90"/>
      <c r="E33"/>
      <c r="F33"/>
      <c r="G33"/>
      <c r="H33" s="55"/>
      <c r="I33" s="55"/>
      <c r="J33" s="84"/>
      <c r="K33" s="55"/>
      <c r="L33" s="55"/>
    </row>
    <row r="34" spans="1:12" s="56" customFormat="1" ht="24" customHeight="1" x14ac:dyDescent="0.25">
      <c r="A34" s="57" t="s">
        <v>21</v>
      </c>
      <c r="B34" s="96" t="s">
        <v>40</v>
      </c>
      <c r="C34" s="96"/>
      <c r="D34" s="96"/>
      <c r="E34" s="96"/>
      <c r="F34" s="96"/>
      <c r="G34" s="96"/>
      <c r="H34" s="96"/>
      <c r="I34" s="96"/>
      <c r="J34" s="96"/>
      <c r="K34" s="96"/>
      <c r="L34" s="96"/>
    </row>
    <row r="35" spans="1:12" s="56" customFormat="1" ht="69" customHeight="1" x14ac:dyDescent="0.25">
      <c r="A35" s="58" t="s">
        <v>21</v>
      </c>
      <c r="B35" s="96" t="s">
        <v>41</v>
      </c>
      <c r="C35" s="96"/>
      <c r="D35" s="96"/>
      <c r="E35" s="96"/>
      <c r="F35" s="96"/>
      <c r="G35" s="96"/>
      <c r="H35" s="96"/>
      <c r="I35" s="96"/>
      <c r="J35" s="96"/>
      <c r="K35" s="96"/>
      <c r="L35" s="96"/>
    </row>
    <row r="36" spans="1:12" s="56" customFormat="1" ht="24.75" customHeight="1" x14ac:dyDescent="0.25">
      <c r="A36" s="57" t="s">
        <v>21</v>
      </c>
      <c r="B36" s="97" t="s">
        <v>42</v>
      </c>
      <c r="C36" s="97"/>
      <c r="D36" s="97"/>
      <c r="E36" s="97"/>
      <c r="F36" s="97"/>
      <c r="G36" s="97"/>
      <c r="H36" s="97"/>
      <c r="I36" s="97"/>
      <c r="J36" s="97"/>
      <c r="K36" s="97"/>
      <c r="L36" s="97"/>
    </row>
    <row r="37" spans="1:12" ht="31.5" x14ac:dyDescent="0.25">
      <c r="A37" s="57" t="s">
        <v>21</v>
      </c>
      <c r="B37" s="66" t="s">
        <v>145</v>
      </c>
    </row>
  </sheetData>
  <mergeCells count="8">
    <mergeCell ref="B34:L34"/>
    <mergeCell ref="B35:L35"/>
    <mergeCell ref="B36:L36"/>
    <mergeCell ref="D6:E6"/>
    <mergeCell ref="G6:H6"/>
    <mergeCell ref="A11:L11"/>
    <mergeCell ref="A12:L12"/>
    <mergeCell ref="B31:H31"/>
  </mergeCells>
  <pageMargins left="0.7" right="0.7" top="0.75" bottom="0.75" header="0.3" footer="0.3"/>
  <pageSetup paperSize="9" scale="2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6BAAF-D40E-4191-A828-3778231F7676}">
  <sheetPr>
    <tabColor rgb="FFFFC000"/>
  </sheetPr>
  <dimension ref="A1:L82"/>
  <sheetViews>
    <sheetView zoomScale="55" zoomScaleNormal="55" workbookViewId="0">
      <selection activeCell="P3" sqref="P3"/>
    </sheetView>
  </sheetViews>
  <sheetFormatPr defaultRowHeight="15.75" outlineLevelRow="3" x14ac:dyDescent="0.25"/>
  <cols>
    <col min="1" max="1" width="12.5703125" bestFit="1" customWidth="1"/>
    <col min="2" max="2" width="96.140625" customWidth="1"/>
    <col min="3" max="3" width="31" customWidth="1"/>
    <col min="4" max="4" width="53.42578125" style="90" customWidth="1"/>
    <col min="5" max="5" width="15.140625" customWidth="1"/>
    <col min="6" max="7" width="15.42578125" style="50" customWidth="1"/>
    <col min="8" max="8" width="16.85546875" customWidth="1"/>
    <col min="9" max="9" width="18.42578125" customWidth="1"/>
    <col min="10" max="10" width="34.85546875" style="84" customWidth="1"/>
    <col min="11" max="11" width="22.28515625" customWidth="1"/>
  </cols>
  <sheetData>
    <row r="1" spans="1:12" x14ac:dyDescent="0.25">
      <c r="K1" s="64"/>
    </row>
    <row r="2" spans="1:12" x14ac:dyDescent="0.25">
      <c r="I2" s="56"/>
      <c r="J2" s="85"/>
      <c r="K2" s="68" t="s">
        <v>50</v>
      </c>
    </row>
    <row r="3" spans="1:12" x14ac:dyDescent="0.25">
      <c r="I3" s="56"/>
      <c r="J3" s="85"/>
      <c r="K3" s="68" t="s">
        <v>51</v>
      </c>
    </row>
    <row r="4" spans="1:12" x14ac:dyDescent="0.25">
      <c r="B4" s="59" t="s">
        <v>43</v>
      </c>
      <c r="D4" s="91" t="s">
        <v>44</v>
      </c>
      <c r="E4" s="62"/>
      <c r="F4" s="61"/>
      <c r="G4" s="61"/>
      <c r="H4" s="62"/>
      <c r="I4" s="69" t="s">
        <v>45</v>
      </c>
      <c r="J4" s="85"/>
      <c r="K4" s="56"/>
    </row>
    <row r="5" spans="1:12" x14ac:dyDescent="0.25">
      <c r="B5" s="60"/>
      <c r="D5" s="92"/>
      <c r="E5" s="62"/>
      <c r="F5" s="63"/>
      <c r="G5" s="63"/>
      <c r="H5" s="62"/>
      <c r="I5" s="56"/>
      <c r="J5" s="85"/>
      <c r="K5" s="56"/>
    </row>
    <row r="6" spans="1:12" x14ac:dyDescent="0.25">
      <c r="B6" s="60"/>
      <c r="D6" s="97"/>
      <c r="E6" s="97"/>
      <c r="F6" s="66"/>
      <c r="G6" s="97"/>
      <c r="H6" s="97"/>
      <c r="I6" s="56"/>
      <c r="J6" s="85"/>
      <c r="K6" s="56"/>
    </row>
    <row r="7" spans="1:12" x14ac:dyDescent="0.25">
      <c r="B7" s="60"/>
      <c r="D7" s="92"/>
      <c r="E7" s="62"/>
      <c r="F7" s="63"/>
      <c r="G7" s="63"/>
      <c r="H7" s="62"/>
      <c r="I7" s="56"/>
      <c r="J7" s="85"/>
      <c r="K7" s="56"/>
    </row>
    <row r="8" spans="1:12" x14ac:dyDescent="0.25">
      <c r="B8" s="60" t="s">
        <v>46</v>
      </c>
      <c r="D8" s="92"/>
      <c r="E8" s="62"/>
      <c r="F8" s="63"/>
      <c r="G8" s="63"/>
      <c r="H8" s="62"/>
    </row>
    <row r="11" spans="1:12" x14ac:dyDescent="0.25">
      <c r="A11" s="98" t="s">
        <v>149</v>
      </c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</row>
    <row r="12" spans="1:12" x14ac:dyDescent="0.25">
      <c r="A12" s="99" t="s">
        <v>143</v>
      </c>
      <c r="B12" s="99"/>
      <c r="C12" s="99"/>
      <c r="D12" s="99"/>
      <c r="E12" s="99"/>
      <c r="F12" s="99"/>
      <c r="G12" s="99"/>
      <c r="H12" s="99"/>
      <c r="I12" s="99"/>
      <c r="J12" s="99"/>
      <c r="K12" s="99"/>
      <c r="L12" s="99"/>
    </row>
    <row r="15" spans="1:12" ht="31.5" x14ac:dyDescent="0.25">
      <c r="A15" s="45" t="s">
        <v>0</v>
      </c>
      <c r="B15" s="1" t="s">
        <v>1</v>
      </c>
      <c r="C15" s="1" t="s">
        <v>31</v>
      </c>
      <c r="D15" s="1" t="s">
        <v>32</v>
      </c>
      <c r="E15" s="1" t="s">
        <v>12</v>
      </c>
      <c r="F15" s="2" t="s">
        <v>144</v>
      </c>
      <c r="G15" s="2" t="s">
        <v>2</v>
      </c>
      <c r="H15" s="2" t="s">
        <v>9</v>
      </c>
      <c r="I15" s="2" t="s">
        <v>10</v>
      </c>
      <c r="J15" s="2" t="s">
        <v>11</v>
      </c>
      <c r="K15" s="2" t="s">
        <v>34</v>
      </c>
    </row>
    <row r="16" spans="1:12" x14ac:dyDescent="0.25">
      <c r="A16" s="27">
        <v>11</v>
      </c>
      <c r="B16" s="23" t="s">
        <v>13</v>
      </c>
      <c r="C16" s="24"/>
      <c r="D16" s="24"/>
      <c r="E16" s="24"/>
      <c r="F16" s="25"/>
      <c r="G16" s="25"/>
      <c r="H16" s="25"/>
      <c r="I16" s="25"/>
      <c r="J16" s="25"/>
      <c r="K16" s="25"/>
    </row>
    <row r="17" spans="1:11" x14ac:dyDescent="0.25">
      <c r="A17" s="46" t="s">
        <v>30</v>
      </c>
      <c r="B17" s="11" t="s">
        <v>22</v>
      </c>
      <c r="C17" s="26"/>
      <c r="D17" s="26"/>
      <c r="E17" s="26"/>
      <c r="F17" s="13"/>
      <c r="G17" s="13"/>
      <c r="H17" s="13"/>
      <c r="I17" s="13"/>
      <c r="J17" s="13"/>
      <c r="K17" s="13"/>
    </row>
    <row r="18" spans="1:11" outlineLevel="1" x14ac:dyDescent="0.25">
      <c r="A18" s="28" t="s">
        <v>24</v>
      </c>
      <c r="B18" s="8" t="s">
        <v>23</v>
      </c>
      <c r="C18" s="6"/>
      <c r="D18" s="6"/>
      <c r="E18" s="6"/>
      <c r="F18" s="7"/>
      <c r="G18" s="7"/>
      <c r="H18" s="7"/>
      <c r="I18" s="7"/>
      <c r="J18" s="7"/>
      <c r="K18" s="7"/>
    </row>
    <row r="19" spans="1:11" outlineLevel="2" x14ac:dyDescent="0.25">
      <c r="A19" s="29" t="s">
        <v>25</v>
      </c>
      <c r="B19" s="9" t="s">
        <v>23</v>
      </c>
      <c r="C19" s="4"/>
      <c r="D19" s="4"/>
      <c r="E19" s="4"/>
      <c r="F19" s="5"/>
      <c r="G19" s="5"/>
      <c r="H19" s="5"/>
      <c r="I19" s="5"/>
      <c r="J19" s="5"/>
      <c r="K19" s="5"/>
    </row>
    <row r="20" spans="1:11" ht="58.9" customHeight="1" outlineLevel="3" x14ac:dyDescent="0.25">
      <c r="A20" s="80"/>
      <c r="B20" s="43" t="s">
        <v>33</v>
      </c>
      <c r="C20" s="40"/>
      <c r="D20" s="78" t="s">
        <v>61</v>
      </c>
      <c r="E20" s="40" t="s">
        <v>4</v>
      </c>
      <c r="F20" s="71">
        <v>340</v>
      </c>
      <c r="G20" s="67">
        <v>340</v>
      </c>
      <c r="H20" s="41"/>
      <c r="I20" s="41">
        <f t="shared" ref="I20:I34" si="0">H20*G20</f>
        <v>0</v>
      </c>
      <c r="J20" s="86"/>
      <c r="K20" s="41" t="s">
        <v>37</v>
      </c>
    </row>
    <row r="21" spans="1:11" ht="58.9" customHeight="1" outlineLevel="3" x14ac:dyDescent="0.25">
      <c r="A21" s="81"/>
      <c r="B21" s="43" t="s">
        <v>47</v>
      </c>
      <c r="C21" s="40"/>
      <c r="D21" s="40" t="s">
        <v>62</v>
      </c>
      <c r="E21" s="40" t="s">
        <v>4</v>
      </c>
      <c r="F21" s="71">
        <v>320</v>
      </c>
      <c r="G21" s="67">
        <v>320</v>
      </c>
      <c r="H21" s="41"/>
      <c r="I21" s="41">
        <f t="shared" si="0"/>
        <v>0</v>
      </c>
      <c r="J21" s="86" t="s">
        <v>63</v>
      </c>
      <c r="K21" s="41" t="s">
        <v>37</v>
      </c>
    </row>
    <row r="22" spans="1:11" ht="58.9" customHeight="1" outlineLevel="3" x14ac:dyDescent="0.25">
      <c r="A22" s="81"/>
      <c r="B22" s="43" t="s">
        <v>48</v>
      </c>
      <c r="C22" s="40"/>
      <c r="D22" s="40" t="s">
        <v>64</v>
      </c>
      <c r="E22" s="40" t="s">
        <v>4</v>
      </c>
      <c r="F22" s="71">
        <v>180</v>
      </c>
      <c r="G22" s="67">
        <v>180</v>
      </c>
      <c r="H22" s="41"/>
      <c r="I22" s="41">
        <f t="shared" si="0"/>
        <v>0</v>
      </c>
      <c r="J22" s="86" t="s">
        <v>65</v>
      </c>
      <c r="K22" s="41" t="s">
        <v>37</v>
      </c>
    </row>
    <row r="23" spans="1:11" ht="58.9" customHeight="1" outlineLevel="3" x14ac:dyDescent="0.25">
      <c r="A23" s="81"/>
      <c r="B23" s="43" t="s">
        <v>49</v>
      </c>
      <c r="C23" s="40"/>
      <c r="D23" s="40" t="s">
        <v>66</v>
      </c>
      <c r="E23" s="40" t="s">
        <v>4</v>
      </c>
      <c r="F23" s="71">
        <v>220</v>
      </c>
      <c r="G23" s="67">
        <v>220</v>
      </c>
      <c r="H23" s="41"/>
      <c r="I23" s="41">
        <f t="shared" si="0"/>
        <v>0</v>
      </c>
      <c r="J23" s="86" t="s">
        <v>67</v>
      </c>
      <c r="K23" s="41" t="s">
        <v>37</v>
      </c>
    </row>
    <row r="24" spans="1:11" ht="58.9" customHeight="1" outlineLevel="3" x14ac:dyDescent="0.25">
      <c r="A24" s="81"/>
      <c r="B24" s="43" t="s">
        <v>36</v>
      </c>
      <c r="C24" s="40"/>
      <c r="D24" s="40" t="s">
        <v>68</v>
      </c>
      <c r="E24" s="40" t="s">
        <v>4</v>
      </c>
      <c r="F24" s="71">
        <v>600</v>
      </c>
      <c r="G24" s="67">
        <v>600</v>
      </c>
      <c r="H24" s="41"/>
      <c r="I24" s="41">
        <f t="shared" si="0"/>
        <v>0</v>
      </c>
      <c r="J24" s="86"/>
      <c r="K24" s="41" t="s">
        <v>37</v>
      </c>
    </row>
    <row r="25" spans="1:11" ht="58.9" customHeight="1" outlineLevel="3" x14ac:dyDescent="0.25">
      <c r="A25" s="81"/>
      <c r="B25" s="43" t="s">
        <v>77</v>
      </c>
      <c r="C25" s="40"/>
      <c r="D25" s="40" t="s">
        <v>69</v>
      </c>
      <c r="E25" s="40" t="s">
        <v>4</v>
      </c>
      <c r="F25" s="71">
        <v>1.8</v>
      </c>
      <c r="G25" s="67">
        <v>1.8</v>
      </c>
      <c r="H25" s="41"/>
      <c r="I25" s="41">
        <f t="shared" si="0"/>
        <v>0</v>
      </c>
      <c r="J25" s="86"/>
      <c r="K25" s="41" t="s">
        <v>37</v>
      </c>
    </row>
    <row r="26" spans="1:11" ht="58.9" customHeight="1" outlineLevel="3" x14ac:dyDescent="0.25">
      <c r="A26" s="81"/>
      <c r="B26" s="43" t="s">
        <v>82</v>
      </c>
      <c r="C26" s="40"/>
      <c r="D26" s="40" t="s">
        <v>78</v>
      </c>
      <c r="E26" s="40" t="s">
        <v>4</v>
      </c>
      <c r="F26" s="71">
        <v>4</v>
      </c>
      <c r="G26" s="67">
        <v>4</v>
      </c>
      <c r="H26" s="41"/>
      <c r="I26" s="41">
        <f t="shared" si="0"/>
        <v>0</v>
      </c>
      <c r="J26" s="86" t="s">
        <v>79</v>
      </c>
      <c r="K26" s="41" t="s">
        <v>37</v>
      </c>
    </row>
    <row r="27" spans="1:11" ht="58.9" customHeight="1" outlineLevel="3" x14ac:dyDescent="0.25">
      <c r="A27" s="81"/>
      <c r="B27" s="43" t="s">
        <v>82</v>
      </c>
      <c r="C27" s="40"/>
      <c r="D27" s="40" t="s">
        <v>80</v>
      </c>
      <c r="E27" s="40" t="s">
        <v>4</v>
      </c>
      <c r="F27" s="71">
        <v>4</v>
      </c>
      <c r="G27" s="67">
        <v>4</v>
      </c>
      <c r="H27" s="41"/>
      <c r="I27" s="41">
        <f t="shared" si="0"/>
        <v>0</v>
      </c>
      <c r="J27" s="86" t="s">
        <v>81</v>
      </c>
      <c r="K27" s="41" t="s">
        <v>37</v>
      </c>
    </row>
    <row r="28" spans="1:11" ht="38.25" customHeight="1" outlineLevel="3" x14ac:dyDescent="0.25">
      <c r="A28" s="81"/>
      <c r="B28" s="79" t="s">
        <v>60</v>
      </c>
      <c r="C28" s="40"/>
      <c r="D28" s="93"/>
      <c r="E28" s="83"/>
      <c r="F28" s="82"/>
      <c r="G28" s="67"/>
      <c r="H28" s="41"/>
      <c r="I28" s="41"/>
      <c r="J28" s="86"/>
      <c r="K28" s="41" t="s">
        <v>37</v>
      </c>
    </row>
    <row r="29" spans="1:11" ht="38.25" customHeight="1" outlineLevel="3" x14ac:dyDescent="0.25">
      <c r="A29" s="81"/>
      <c r="B29" s="65" t="s">
        <v>70</v>
      </c>
      <c r="C29" s="40"/>
      <c r="D29" s="40"/>
      <c r="E29" s="40" t="s">
        <v>5</v>
      </c>
      <c r="F29" s="71">
        <v>4</v>
      </c>
      <c r="G29" s="67">
        <v>4</v>
      </c>
      <c r="H29" s="41"/>
      <c r="I29" s="41">
        <f t="shared" si="0"/>
        <v>0</v>
      </c>
      <c r="J29" s="86"/>
      <c r="K29" s="41"/>
    </row>
    <row r="30" spans="1:11" ht="38.25" customHeight="1" outlineLevel="3" x14ac:dyDescent="0.25">
      <c r="A30" s="81"/>
      <c r="B30" s="74" t="s">
        <v>71</v>
      </c>
      <c r="C30" s="40"/>
      <c r="D30" s="40"/>
      <c r="E30" s="40" t="s">
        <v>72</v>
      </c>
      <c r="F30" s="71">
        <v>1</v>
      </c>
      <c r="G30" s="67">
        <v>1</v>
      </c>
      <c r="H30" s="41"/>
      <c r="I30" s="41">
        <f t="shared" si="0"/>
        <v>0</v>
      </c>
      <c r="J30" s="86"/>
      <c r="K30" s="41"/>
    </row>
    <row r="31" spans="1:11" ht="38.25" customHeight="1" outlineLevel="3" x14ac:dyDescent="0.25">
      <c r="A31" s="81"/>
      <c r="B31" s="65" t="s">
        <v>73</v>
      </c>
      <c r="C31" s="40"/>
      <c r="D31" s="40"/>
      <c r="E31" s="40" t="s">
        <v>5</v>
      </c>
      <c r="F31" s="71">
        <v>1200</v>
      </c>
      <c r="G31" s="67">
        <v>1200</v>
      </c>
      <c r="H31" s="41"/>
      <c r="I31" s="41">
        <f t="shared" si="0"/>
        <v>0</v>
      </c>
      <c r="J31" s="86"/>
      <c r="K31" s="41"/>
    </row>
    <row r="32" spans="1:11" ht="38.25" customHeight="1" outlineLevel="3" x14ac:dyDescent="0.25">
      <c r="A32" s="81"/>
      <c r="B32" s="74" t="s">
        <v>74</v>
      </c>
      <c r="C32" s="40"/>
      <c r="D32" s="40"/>
      <c r="E32" s="40" t="s">
        <v>5</v>
      </c>
      <c r="F32" s="71">
        <v>1200</v>
      </c>
      <c r="G32" s="67">
        <v>1200</v>
      </c>
      <c r="H32" s="41"/>
      <c r="I32" s="41">
        <f t="shared" si="0"/>
        <v>0</v>
      </c>
      <c r="J32" s="86"/>
      <c r="K32" s="41"/>
    </row>
    <row r="33" spans="1:11" ht="38.25" customHeight="1" outlineLevel="3" x14ac:dyDescent="0.25">
      <c r="A33" s="81"/>
      <c r="B33" s="65" t="s">
        <v>75</v>
      </c>
      <c r="C33" s="40"/>
      <c r="D33" s="40"/>
      <c r="E33" s="40" t="s">
        <v>5</v>
      </c>
      <c r="F33" s="71">
        <v>24</v>
      </c>
      <c r="G33" s="67">
        <v>24</v>
      </c>
      <c r="H33" s="41"/>
      <c r="I33" s="41">
        <f t="shared" si="0"/>
        <v>0</v>
      </c>
      <c r="J33" s="86"/>
      <c r="K33" s="41"/>
    </row>
    <row r="34" spans="1:11" ht="38.25" customHeight="1" outlineLevel="3" x14ac:dyDescent="0.25">
      <c r="A34" s="81"/>
      <c r="B34" s="65" t="s">
        <v>90</v>
      </c>
      <c r="C34" s="40"/>
      <c r="D34" s="40"/>
      <c r="E34" s="40" t="s">
        <v>5</v>
      </c>
      <c r="F34" s="71">
        <v>12</v>
      </c>
      <c r="G34" s="67">
        <v>12</v>
      </c>
      <c r="H34" s="41"/>
      <c r="I34" s="41">
        <f t="shared" si="0"/>
        <v>0</v>
      </c>
      <c r="J34" s="86"/>
      <c r="K34" s="41"/>
    </row>
    <row r="35" spans="1:11" ht="30.75" customHeight="1" outlineLevel="3" x14ac:dyDescent="0.25">
      <c r="A35" s="80"/>
      <c r="B35" s="74" t="s">
        <v>76</v>
      </c>
      <c r="C35" s="40"/>
      <c r="D35" s="40"/>
      <c r="E35" s="40" t="s">
        <v>72</v>
      </c>
      <c r="F35" s="71">
        <v>2</v>
      </c>
      <c r="G35" s="67">
        <v>2</v>
      </c>
      <c r="H35" s="41"/>
      <c r="I35" s="41">
        <f>H35*G35</f>
        <v>0</v>
      </c>
      <c r="J35" s="86"/>
      <c r="K35" s="44"/>
    </row>
    <row r="36" spans="1:11" ht="21" customHeight="1" outlineLevel="1" x14ac:dyDescent="0.25">
      <c r="A36" s="28" t="s">
        <v>26</v>
      </c>
      <c r="B36" s="8" t="s">
        <v>16</v>
      </c>
      <c r="C36" s="6"/>
      <c r="D36" s="6"/>
      <c r="E36" s="6"/>
      <c r="F36" s="72"/>
      <c r="G36" s="7"/>
      <c r="H36" s="7"/>
      <c r="I36" s="7"/>
      <c r="J36" s="7"/>
      <c r="K36" s="7"/>
    </row>
    <row r="37" spans="1:11" ht="21" customHeight="1" outlineLevel="2" x14ac:dyDescent="0.25">
      <c r="A37" s="29" t="s">
        <v>27</v>
      </c>
      <c r="B37" s="9" t="s">
        <v>16</v>
      </c>
      <c r="C37" s="4"/>
      <c r="D37" s="4"/>
      <c r="E37" s="4"/>
      <c r="F37" s="73"/>
      <c r="G37" s="5"/>
      <c r="H37" s="5"/>
      <c r="I37" s="5"/>
      <c r="J37" s="5"/>
      <c r="K37" s="5"/>
    </row>
    <row r="38" spans="1:11" ht="45.75" customHeight="1" outlineLevel="3" x14ac:dyDescent="0.25">
      <c r="A38" s="80"/>
      <c r="B38" s="75" t="s">
        <v>118</v>
      </c>
      <c r="C38" s="76"/>
      <c r="D38" s="77" t="s">
        <v>83</v>
      </c>
      <c r="E38" s="40" t="s">
        <v>5</v>
      </c>
      <c r="F38" s="71">
        <v>4</v>
      </c>
      <c r="G38" s="67">
        <v>4</v>
      </c>
      <c r="H38" s="42"/>
      <c r="I38" s="41">
        <f>G38*H38</f>
        <v>0</v>
      </c>
      <c r="J38" s="86" t="s">
        <v>84</v>
      </c>
      <c r="K38" s="41" t="s">
        <v>37</v>
      </c>
    </row>
    <row r="39" spans="1:11" ht="45.75" customHeight="1" outlineLevel="3" x14ac:dyDescent="0.25">
      <c r="A39" s="80"/>
      <c r="B39" s="75" t="s">
        <v>53</v>
      </c>
      <c r="C39" s="76"/>
      <c r="D39" s="77" t="s">
        <v>85</v>
      </c>
      <c r="E39" s="40" t="s">
        <v>5</v>
      </c>
      <c r="F39" s="71">
        <v>4</v>
      </c>
      <c r="G39" s="67">
        <v>4</v>
      </c>
      <c r="H39" s="42"/>
      <c r="I39" s="41">
        <f t="shared" ref="I39:I75" si="1">G39*H39</f>
        <v>0</v>
      </c>
      <c r="J39" s="86" t="s">
        <v>86</v>
      </c>
      <c r="K39" s="41" t="s">
        <v>37</v>
      </c>
    </row>
    <row r="40" spans="1:11" ht="45.75" customHeight="1" outlineLevel="3" x14ac:dyDescent="0.25">
      <c r="A40" s="80"/>
      <c r="B40" s="75" t="s">
        <v>119</v>
      </c>
      <c r="C40" s="76"/>
      <c r="D40" s="77" t="s">
        <v>87</v>
      </c>
      <c r="E40" s="40" t="s">
        <v>5</v>
      </c>
      <c r="F40" s="71">
        <v>4</v>
      </c>
      <c r="G40" s="67">
        <v>4</v>
      </c>
      <c r="H40" s="42"/>
      <c r="I40" s="41">
        <f t="shared" si="1"/>
        <v>0</v>
      </c>
      <c r="J40" s="86"/>
      <c r="K40" s="41" t="s">
        <v>37</v>
      </c>
    </row>
    <row r="41" spans="1:11" ht="45.75" customHeight="1" outlineLevel="3" x14ac:dyDescent="0.25">
      <c r="A41" s="80"/>
      <c r="B41" s="75" t="s">
        <v>121</v>
      </c>
      <c r="C41" s="76"/>
      <c r="D41" s="77" t="s">
        <v>88</v>
      </c>
      <c r="E41" s="40" t="s">
        <v>5</v>
      </c>
      <c r="F41" s="71">
        <v>6</v>
      </c>
      <c r="G41" s="67">
        <v>6</v>
      </c>
      <c r="H41" s="42"/>
      <c r="I41" s="41">
        <f t="shared" si="1"/>
        <v>0</v>
      </c>
      <c r="J41" s="86"/>
      <c r="K41" s="41" t="s">
        <v>37</v>
      </c>
    </row>
    <row r="42" spans="1:11" ht="45.75" customHeight="1" outlineLevel="3" x14ac:dyDescent="0.25">
      <c r="A42" s="80"/>
      <c r="B42" s="75" t="s">
        <v>122</v>
      </c>
      <c r="C42" s="76"/>
      <c r="D42" s="77" t="s">
        <v>89</v>
      </c>
      <c r="E42" s="40" t="s">
        <v>5</v>
      </c>
      <c r="F42" s="71">
        <v>6</v>
      </c>
      <c r="G42" s="67">
        <v>6</v>
      </c>
      <c r="H42" s="42"/>
      <c r="I42" s="41">
        <f t="shared" si="1"/>
        <v>0</v>
      </c>
      <c r="J42" s="86"/>
      <c r="K42" s="41" t="s">
        <v>37</v>
      </c>
    </row>
    <row r="43" spans="1:11" ht="45.75" customHeight="1" outlineLevel="3" x14ac:dyDescent="0.25">
      <c r="A43" s="80"/>
      <c r="B43" s="95" t="s">
        <v>59</v>
      </c>
      <c r="C43" s="76"/>
      <c r="D43" s="77"/>
      <c r="E43" s="40" t="s">
        <v>5</v>
      </c>
      <c r="F43" s="71">
        <v>2</v>
      </c>
      <c r="G43" s="67">
        <v>2</v>
      </c>
      <c r="H43" s="42"/>
      <c r="I43" s="41">
        <f t="shared" si="1"/>
        <v>0</v>
      </c>
      <c r="J43" s="86" t="s">
        <v>91</v>
      </c>
      <c r="K43" s="41" t="s">
        <v>37</v>
      </c>
    </row>
    <row r="44" spans="1:11" ht="45.75" customHeight="1" outlineLevel="3" x14ac:dyDescent="0.25">
      <c r="A44" s="80"/>
      <c r="B44" s="75" t="s">
        <v>56</v>
      </c>
      <c r="C44" s="76"/>
      <c r="D44" s="77" t="s">
        <v>92</v>
      </c>
      <c r="E44" s="40" t="s">
        <v>5</v>
      </c>
      <c r="F44" s="71">
        <v>2</v>
      </c>
      <c r="G44" s="67">
        <v>2</v>
      </c>
      <c r="H44" s="42"/>
      <c r="I44" s="41">
        <f t="shared" si="1"/>
        <v>0</v>
      </c>
      <c r="J44" s="86" t="s">
        <v>93</v>
      </c>
      <c r="K44" s="41" t="s">
        <v>37</v>
      </c>
    </row>
    <row r="45" spans="1:11" ht="45.75" customHeight="1" outlineLevel="3" x14ac:dyDescent="0.25">
      <c r="A45" s="80"/>
      <c r="B45" s="75" t="s">
        <v>123</v>
      </c>
      <c r="C45" s="76"/>
      <c r="D45" s="77" t="s">
        <v>94</v>
      </c>
      <c r="E45" s="40" t="s">
        <v>4</v>
      </c>
      <c r="F45" s="71">
        <v>80</v>
      </c>
      <c r="G45" s="67">
        <v>80</v>
      </c>
      <c r="H45" s="42"/>
      <c r="I45" s="41">
        <f t="shared" si="1"/>
        <v>0</v>
      </c>
      <c r="J45" s="86" t="s">
        <v>95</v>
      </c>
      <c r="K45" s="41" t="s">
        <v>37</v>
      </c>
    </row>
    <row r="46" spans="1:11" ht="45.75" customHeight="1" outlineLevel="3" x14ac:dyDescent="0.25">
      <c r="A46" s="80"/>
      <c r="B46" s="75" t="s">
        <v>120</v>
      </c>
      <c r="C46" s="76"/>
      <c r="D46" s="77" t="s">
        <v>96</v>
      </c>
      <c r="E46" s="40" t="s">
        <v>5</v>
      </c>
      <c r="F46" s="71">
        <v>1</v>
      </c>
      <c r="G46" s="67">
        <v>1</v>
      </c>
      <c r="H46" s="42"/>
      <c r="I46" s="41">
        <f t="shared" si="1"/>
        <v>0</v>
      </c>
      <c r="J46" s="86" t="s">
        <v>97</v>
      </c>
      <c r="K46" s="41" t="s">
        <v>37</v>
      </c>
    </row>
    <row r="47" spans="1:11" ht="45.75" customHeight="1" outlineLevel="3" x14ac:dyDescent="0.25">
      <c r="A47" s="80"/>
      <c r="B47" s="43" t="s">
        <v>52</v>
      </c>
      <c r="C47" s="76"/>
      <c r="D47" s="77" t="s">
        <v>98</v>
      </c>
      <c r="E47" s="40" t="s">
        <v>5</v>
      </c>
      <c r="F47" s="71">
        <v>1</v>
      </c>
      <c r="G47" s="67">
        <v>1</v>
      </c>
      <c r="H47" s="42"/>
      <c r="I47" s="41">
        <f t="shared" si="1"/>
        <v>0</v>
      </c>
      <c r="J47" s="86"/>
      <c r="K47" s="41" t="s">
        <v>37</v>
      </c>
    </row>
    <row r="48" spans="1:11" ht="45.75" customHeight="1" outlineLevel="3" x14ac:dyDescent="0.25">
      <c r="A48" s="80"/>
      <c r="B48" s="43" t="s">
        <v>52</v>
      </c>
      <c r="C48" s="76"/>
      <c r="D48" s="77" t="s">
        <v>108</v>
      </c>
      <c r="E48" s="40" t="s">
        <v>5</v>
      </c>
      <c r="F48" s="71">
        <v>2</v>
      </c>
      <c r="G48" s="67">
        <v>2</v>
      </c>
      <c r="H48" s="42"/>
      <c r="I48" s="41">
        <f t="shared" si="1"/>
        <v>0</v>
      </c>
      <c r="J48" s="86" t="s">
        <v>109</v>
      </c>
      <c r="K48" s="41" t="s">
        <v>37</v>
      </c>
    </row>
    <row r="49" spans="1:11" ht="45.75" customHeight="1" outlineLevel="3" x14ac:dyDescent="0.25">
      <c r="A49" s="80"/>
      <c r="B49" s="75" t="s">
        <v>124</v>
      </c>
      <c r="C49" s="76"/>
      <c r="D49" s="77" t="s">
        <v>99</v>
      </c>
      <c r="E49" s="40" t="s">
        <v>5</v>
      </c>
      <c r="F49" s="71">
        <v>1</v>
      </c>
      <c r="G49" s="67">
        <v>1</v>
      </c>
      <c r="H49" s="42"/>
      <c r="I49" s="41">
        <f t="shared" si="1"/>
        <v>0</v>
      </c>
      <c r="J49" s="86"/>
      <c r="K49" s="41" t="s">
        <v>37</v>
      </c>
    </row>
    <row r="50" spans="1:11" ht="45.75" customHeight="1" outlineLevel="3" x14ac:dyDescent="0.25">
      <c r="A50" s="80"/>
      <c r="B50" s="95" t="s">
        <v>100</v>
      </c>
      <c r="C50" s="76"/>
      <c r="D50" s="77" t="s">
        <v>100</v>
      </c>
      <c r="E50" s="40" t="s">
        <v>5</v>
      </c>
      <c r="F50" s="71">
        <v>1</v>
      </c>
      <c r="G50" s="67">
        <v>1</v>
      </c>
      <c r="H50" s="42"/>
      <c r="I50" s="41">
        <f t="shared" si="1"/>
        <v>0</v>
      </c>
      <c r="J50" s="86"/>
      <c r="K50" s="41" t="s">
        <v>37</v>
      </c>
    </row>
    <row r="51" spans="1:11" ht="45.75" customHeight="1" outlineLevel="3" x14ac:dyDescent="0.25">
      <c r="A51" s="80"/>
      <c r="B51" s="95" t="s">
        <v>101</v>
      </c>
      <c r="C51" s="76"/>
      <c r="D51" s="77" t="s">
        <v>101</v>
      </c>
      <c r="E51" s="40" t="s">
        <v>5</v>
      </c>
      <c r="F51" s="71">
        <v>1</v>
      </c>
      <c r="G51" s="67">
        <v>1</v>
      </c>
      <c r="H51" s="42"/>
      <c r="I51" s="41">
        <f t="shared" si="1"/>
        <v>0</v>
      </c>
      <c r="J51" s="86"/>
      <c r="K51" s="41" t="s">
        <v>37</v>
      </c>
    </row>
    <row r="52" spans="1:11" ht="45.75" customHeight="1" outlineLevel="3" x14ac:dyDescent="0.25">
      <c r="A52" s="80"/>
      <c r="B52" s="75" t="s">
        <v>125</v>
      </c>
      <c r="C52" s="76"/>
      <c r="D52" s="77" t="s">
        <v>102</v>
      </c>
      <c r="E52" s="40" t="s">
        <v>5</v>
      </c>
      <c r="F52" s="71">
        <v>1</v>
      </c>
      <c r="G52" s="67">
        <v>1</v>
      </c>
      <c r="H52" s="42"/>
      <c r="I52" s="41">
        <f t="shared" si="1"/>
        <v>0</v>
      </c>
      <c r="J52" s="86"/>
      <c r="K52" s="41" t="s">
        <v>37</v>
      </c>
    </row>
    <row r="53" spans="1:11" ht="45.75" customHeight="1" outlineLevel="3" x14ac:dyDescent="0.25">
      <c r="A53" s="80"/>
      <c r="B53" s="75" t="s">
        <v>125</v>
      </c>
      <c r="C53" s="76"/>
      <c r="D53" s="77" t="s">
        <v>103</v>
      </c>
      <c r="E53" s="40" t="s">
        <v>5</v>
      </c>
      <c r="F53" s="71">
        <v>1</v>
      </c>
      <c r="G53" s="67">
        <v>1</v>
      </c>
      <c r="H53" s="42"/>
      <c r="I53" s="41">
        <f t="shared" si="1"/>
        <v>0</v>
      </c>
      <c r="J53" s="86"/>
      <c r="K53" s="41" t="s">
        <v>37</v>
      </c>
    </row>
    <row r="54" spans="1:11" ht="45.75" customHeight="1" outlineLevel="3" x14ac:dyDescent="0.25">
      <c r="A54" s="80"/>
      <c r="B54" s="75" t="s">
        <v>117</v>
      </c>
      <c r="C54" s="76"/>
      <c r="D54" s="77" t="s">
        <v>104</v>
      </c>
      <c r="E54" s="40" t="s">
        <v>5</v>
      </c>
      <c r="F54" s="71">
        <v>2</v>
      </c>
      <c r="G54" s="67">
        <v>2</v>
      </c>
      <c r="H54" s="42"/>
      <c r="I54" s="41">
        <f t="shared" si="1"/>
        <v>0</v>
      </c>
      <c r="J54" s="86" t="s">
        <v>105</v>
      </c>
      <c r="K54" s="41" t="s">
        <v>37</v>
      </c>
    </row>
    <row r="55" spans="1:11" ht="45.75" customHeight="1" outlineLevel="3" x14ac:dyDescent="0.25">
      <c r="A55" s="80"/>
      <c r="B55" s="75" t="s">
        <v>54</v>
      </c>
      <c r="C55" s="76"/>
      <c r="D55" s="77" t="s">
        <v>106</v>
      </c>
      <c r="E55" s="40" t="s">
        <v>5</v>
      </c>
      <c r="F55" s="71">
        <v>1</v>
      </c>
      <c r="G55" s="67">
        <v>1</v>
      </c>
      <c r="H55" s="42"/>
      <c r="I55" s="41">
        <f t="shared" si="1"/>
        <v>0</v>
      </c>
      <c r="J55" s="86" t="s">
        <v>107</v>
      </c>
      <c r="K55" s="41" t="s">
        <v>37</v>
      </c>
    </row>
    <row r="56" spans="1:11" ht="45.75" customHeight="1" outlineLevel="3" x14ac:dyDescent="0.25">
      <c r="A56" s="80"/>
      <c r="B56" s="75" t="s">
        <v>126</v>
      </c>
      <c r="C56" s="76"/>
      <c r="D56" s="77" t="s">
        <v>110</v>
      </c>
      <c r="E56" s="40" t="s">
        <v>5</v>
      </c>
      <c r="F56" s="71">
        <v>6</v>
      </c>
      <c r="G56" s="67">
        <v>6</v>
      </c>
      <c r="H56" s="42"/>
      <c r="I56" s="41">
        <f t="shared" si="1"/>
        <v>0</v>
      </c>
      <c r="J56" s="86"/>
      <c r="K56" s="41" t="s">
        <v>37</v>
      </c>
    </row>
    <row r="57" spans="1:11" ht="45.75" customHeight="1" outlineLevel="3" x14ac:dyDescent="0.25">
      <c r="A57" s="80"/>
      <c r="B57" s="75" t="s">
        <v>127</v>
      </c>
      <c r="C57" s="76"/>
      <c r="D57" s="77" t="s">
        <v>111</v>
      </c>
      <c r="E57" s="40" t="s">
        <v>5</v>
      </c>
      <c r="F57" s="71">
        <v>5</v>
      </c>
      <c r="G57" s="67">
        <v>5</v>
      </c>
      <c r="H57" s="42"/>
      <c r="I57" s="41">
        <f t="shared" si="1"/>
        <v>0</v>
      </c>
      <c r="J57" s="86"/>
      <c r="K57" s="41" t="s">
        <v>37</v>
      </c>
    </row>
    <row r="58" spans="1:11" ht="45.75" customHeight="1" outlineLevel="3" x14ac:dyDescent="0.25">
      <c r="A58" s="80"/>
      <c r="B58" s="75" t="s">
        <v>127</v>
      </c>
      <c r="C58" s="76"/>
      <c r="D58" s="77" t="s">
        <v>112</v>
      </c>
      <c r="E58" s="40" t="s">
        <v>5</v>
      </c>
      <c r="F58" s="71">
        <v>1</v>
      </c>
      <c r="G58" s="67">
        <v>1</v>
      </c>
      <c r="H58" s="42"/>
      <c r="I58" s="41">
        <f t="shared" si="1"/>
        <v>0</v>
      </c>
      <c r="J58" s="86" t="s">
        <v>113</v>
      </c>
      <c r="K58" s="41" t="s">
        <v>37</v>
      </c>
    </row>
    <row r="59" spans="1:11" ht="45.75" customHeight="1" outlineLevel="3" x14ac:dyDescent="0.25">
      <c r="A59" s="80"/>
      <c r="B59" s="75" t="s">
        <v>55</v>
      </c>
      <c r="C59" s="76"/>
      <c r="D59" s="77"/>
      <c r="E59" s="40" t="s">
        <v>5</v>
      </c>
      <c r="F59" s="71">
        <v>2</v>
      </c>
      <c r="G59" s="67">
        <v>2</v>
      </c>
      <c r="H59" s="42"/>
      <c r="I59" s="41">
        <f t="shared" si="1"/>
        <v>0</v>
      </c>
      <c r="J59" s="86" t="s">
        <v>109</v>
      </c>
      <c r="K59" s="41" t="s">
        <v>37</v>
      </c>
    </row>
    <row r="60" spans="1:11" ht="45.75" customHeight="1" outlineLevel="3" x14ac:dyDescent="0.25">
      <c r="A60" s="80"/>
      <c r="B60" s="75" t="s">
        <v>114</v>
      </c>
      <c r="C60" s="76"/>
      <c r="D60" s="77"/>
      <c r="E60" s="40" t="s">
        <v>5</v>
      </c>
      <c r="F60" s="71">
        <v>3</v>
      </c>
      <c r="G60" s="67">
        <v>3</v>
      </c>
      <c r="H60" s="42"/>
      <c r="I60" s="41">
        <f t="shared" si="1"/>
        <v>0</v>
      </c>
      <c r="J60" s="86" t="s">
        <v>115</v>
      </c>
      <c r="K60" s="41" t="s">
        <v>37</v>
      </c>
    </row>
    <row r="61" spans="1:11" ht="45.75" customHeight="1" outlineLevel="3" x14ac:dyDescent="0.25">
      <c r="A61" s="80"/>
      <c r="B61" s="75" t="s">
        <v>116</v>
      </c>
      <c r="C61" s="76"/>
      <c r="D61" s="77"/>
      <c r="E61" s="40" t="s">
        <v>5</v>
      </c>
      <c r="F61" s="71">
        <v>3</v>
      </c>
      <c r="G61" s="67">
        <v>3</v>
      </c>
      <c r="H61" s="42"/>
      <c r="I61" s="41">
        <f t="shared" si="1"/>
        <v>0</v>
      </c>
      <c r="J61" s="86" t="s">
        <v>115</v>
      </c>
      <c r="K61" s="41" t="s">
        <v>37</v>
      </c>
    </row>
    <row r="62" spans="1:11" ht="34.5" customHeight="1" outlineLevel="3" x14ac:dyDescent="0.25">
      <c r="A62" s="80"/>
      <c r="B62" s="79" t="s">
        <v>60</v>
      </c>
      <c r="C62" s="40"/>
      <c r="D62" s="40"/>
      <c r="E62" s="40"/>
      <c r="F62" s="71"/>
      <c r="G62" s="67"/>
      <c r="H62" s="42"/>
      <c r="I62" s="41"/>
      <c r="J62" s="86"/>
      <c r="K62" s="41" t="s">
        <v>37</v>
      </c>
    </row>
    <row r="63" spans="1:11" ht="37.15" customHeight="1" outlineLevel="3" x14ac:dyDescent="0.25">
      <c r="A63" s="80"/>
      <c r="B63" s="65" t="s">
        <v>128</v>
      </c>
      <c r="C63" s="40"/>
      <c r="D63" s="40"/>
      <c r="E63" s="40" t="s">
        <v>5</v>
      </c>
      <c r="F63" s="71">
        <v>3</v>
      </c>
      <c r="G63" s="67">
        <v>3</v>
      </c>
      <c r="H63" s="42"/>
      <c r="I63" s="41">
        <f t="shared" si="1"/>
        <v>0</v>
      </c>
      <c r="J63" s="86"/>
      <c r="K63" s="44"/>
    </row>
    <row r="64" spans="1:11" ht="37.15" customHeight="1" outlineLevel="3" x14ac:dyDescent="0.25">
      <c r="A64" s="80"/>
      <c r="B64" s="65" t="s">
        <v>129</v>
      </c>
      <c r="C64" s="40"/>
      <c r="D64" s="40"/>
      <c r="E64" s="40" t="s">
        <v>5</v>
      </c>
      <c r="F64" s="71">
        <v>8</v>
      </c>
      <c r="G64" s="67">
        <v>8</v>
      </c>
      <c r="H64" s="42"/>
      <c r="I64" s="41">
        <f t="shared" si="1"/>
        <v>0</v>
      </c>
      <c r="J64" s="86" t="s">
        <v>130</v>
      </c>
      <c r="K64" s="44"/>
    </row>
    <row r="65" spans="1:12" ht="37.15" customHeight="1" outlineLevel="3" x14ac:dyDescent="0.25">
      <c r="A65" s="80"/>
      <c r="B65" s="65" t="s">
        <v>131</v>
      </c>
      <c r="C65" s="40"/>
      <c r="D65" s="40"/>
      <c r="E65" s="40" t="s">
        <v>5</v>
      </c>
      <c r="F65" s="71">
        <v>2</v>
      </c>
      <c r="G65" s="67">
        <v>2</v>
      </c>
      <c r="H65" s="42"/>
      <c r="I65" s="41">
        <f t="shared" si="1"/>
        <v>0</v>
      </c>
      <c r="J65" s="86" t="s">
        <v>132</v>
      </c>
      <c r="K65" s="44"/>
    </row>
    <row r="66" spans="1:12" ht="37.15" customHeight="1" outlineLevel="3" x14ac:dyDescent="0.25">
      <c r="A66" s="80"/>
      <c r="B66" s="65" t="s">
        <v>133</v>
      </c>
      <c r="C66" s="40"/>
      <c r="D66" s="40"/>
      <c r="E66" s="40" t="s">
        <v>5</v>
      </c>
      <c r="F66" s="71">
        <v>3</v>
      </c>
      <c r="G66" s="67">
        <v>3</v>
      </c>
      <c r="H66" s="42"/>
      <c r="I66" s="41">
        <f t="shared" si="1"/>
        <v>0</v>
      </c>
      <c r="J66" s="86"/>
      <c r="K66" s="44"/>
    </row>
    <row r="67" spans="1:12" ht="37.15" customHeight="1" outlineLevel="3" x14ac:dyDescent="0.25">
      <c r="A67" s="80"/>
      <c r="B67" s="65" t="s">
        <v>134</v>
      </c>
      <c r="C67" s="40"/>
      <c r="D67" s="40"/>
      <c r="E67" s="40" t="s">
        <v>5</v>
      </c>
      <c r="F67" s="71">
        <v>12</v>
      </c>
      <c r="G67" s="67">
        <v>12</v>
      </c>
      <c r="H67" s="42"/>
      <c r="I67" s="41">
        <f t="shared" si="1"/>
        <v>0</v>
      </c>
      <c r="J67" s="86" t="s">
        <v>135</v>
      </c>
      <c r="K67" s="44"/>
    </row>
    <row r="68" spans="1:12" ht="37.15" customHeight="1" outlineLevel="3" x14ac:dyDescent="0.25">
      <c r="A68" s="80"/>
      <c r="B68" s="65" t="s">
        <v>136</v>
      </c>
      <c r="C68" s="40"/>
      <c r="D68" s="40"/>
      <c r="E68" s="40" t="s">
        <v>5</v>
      </c>
      <c r="F68" s="71">
        <v>12</v>
      </c>
      <c r="G68" s="67">
        <v>12</v>
      </c>
      <c r="H68" s="42"/>
      <c r="I68" s="41">
        <f t="shared" si="1"/>
        <v>0</v>
      </c>
      <c r="J68" s="86"/>
      <c r="K68" s="44"/>
    </row>
    <row r="69" spans="1:12" ht="37.15" customHeight="1" outlineLevel="3" x14ac:dyDescent="0.25">
      <c r="A69" s="80"/>
      <c r="B69" s="65" t="s">
        <v>137</v>
      </c>
      <c r="C69" s="40"/>
      <c r="D69" s="40"/>
      <c r="E69" s="40" t="s">
        <v>5</v>
      </c>
      <c r="F69" s="71">
        <v>2</v>
      </c>
      <c r="G69" s="67">
        <v>2</v>
      </c>
      <c r="H69" s="42"/>
      <c r="I69" s="41">
        <f t="shared" si="1"/>
        <v>0</v>
      </c>
      <c r="J69" s="86"/>
      <c r="K69" s="44"/>
    </row>
    <row r="70" spans="1:12" ht="37.15" customHeight="1" outlineLevel="3" x14ac:dyDescent="0.25">
      <c r="A70" s="80"/>
      <c r="B70" s="65" t="s">
        <v>57</v>
      </c>
      <c r="C70" s="40"/>
      <c r="D70" s="40"/>
      <c r="E70" s="40" t="s">
        <v>5</v>
      </c>
      <c r="F70" s="71">
        <v>16</v>
      </c>
      <c r="G70" s="67">
        <v>16</v>
      </c>
      <c r="H70" s="42"/>
      <c r="I70" s="41">
        <f t="shared" si="1"/>
        <v>0</v>
      </c>
      <c r="J70" s="86" t="s">
        <v>138</v>
      </c>
      <c r="K70" s="44"/>
    </row>
    <row r="71" spans="1:12" ht="37.15" customHeight="1" outlineLevel="3" x14ac:dyDescent="0.25">
      <c r="A71" s="80"/>
      <c r="B71" s="65" t="s">
        <v>139</v>
      </c>
      <c r="C71" s="40"/>
      <c r="D71" s="40"/>
      <c r="E71" s="40" t="s">
        <v>5</v>
      </c>
      <c r="F71" s="71">
        <v>48</v>
      </c>
      <c r="G71" s="67">
        <v>48</v>
      </c>
      <c r="H71" s="42"/>
      <c r="I71" s="41">
        <f t="shared" si="1"/>
        <v>0</v>
      </c>
      <c r="J71" s="86"/>
      <c r="K71" s="44"/>
    </row>
    <row r="72" spans="1:12" ht="37.15" customHeight="1" outlineLevel="3" x14ac:dyDescent="0.25">
      <c r="A72" s="80"/>
      <c r="B72" s="65" t="s">
        <v>140</v>
      </c>
      <c r="C72" s="40"/>
      <c r="D72" s="40"/>
      <c r="E72" s="40" t="s">
        <v>5</v>
      </c>
      <c r="F72" s="71">
        <v>30</v>
      </c>
      <c r="G72" s="67">
        <v>30</v>
      </c>
      <c r="H72" s="42"/>
      <c r="I72" s="41">
        <f t="shared" si="1"/>
        <v>0</v>
      </c>
      <c r="J72" s="86"/>
      <c r="K72" s="44"/>
    </row>
    <row r="73" spans="1:12" ht="37.15" customHeight="1" outlineLevel="3" x14ac:dyDescent="0.25">
      <c r="A73" s="80"/>
      <c r="B73" s="65" t="s">
        <v>58</v>
      </c>
      <c r="C73" s="40"/>
      <c r="D73" s="40"/>
      <c r="E73" s="40" t="s">
        <v>5</v>
      </c>
      <c r="F73" s="71">
        <v>6</v>
      </c>
      <c r="G73" s="67">
        <v>6</v>
      </c>
      <c r="H73" s="42"/>
      <c r="I73" s="41">
        <f t="shared" si="1"/>
        <v>0</v>
      </c>
      <c r="J73" s="86"/>
      <c r="K73" s="44"/>
    </row>
    <row r="74" spans="1:12" ht="37.15" customHeight="1" outlineLevel="3" x14ac:dyDescent="0.25">
      <c r="A74" s="80"/>
      <c r="B74" s="65" t="s">
        <v>141</v>
      </c>
      <c r="C74" s="40"/>
      <c r="D74" s="40"/>
      <c r="E74" s="40" t="s">
        <v>5</v>
      </c>
      <c r="F74" s="71">
        <v>64</v>
      </c>
      <c r="G74" s="67">
        <v>64</v>
      </c>
      <c r="H74" s="42"/>
      <c r="I74" s="41">
        <f t="shared" si="1"/>
        <v>0</v>
      </c>
      <c r="J74" s="86"/>
      <c r="K74" s="44"/>
    </row>
    <row r="75" spans="1:12" ht="37.15" customHeight="1" outlineLevel="3" x14ac:dyDescent="0.25">
      <c r="A75" s="80"/>
      <c r="B75" s="65" t="s">
        <v>142</v>
      </c>
      <c r="C75" s="40"/>
      <c r="D75" s="40"/>
      <c r="E75" s="40" t="s">
        <v>5</v>
      </c>
      <c r="F75" s="71">
        <v>48</v>
      </c>
      <c r="G75" s="67">
        <v>48</v>
      </c>
      <c r="H75" s="42"/>
      <c r="I75" s="41">
        <f t="shared" si="1"/>
        <v>0</v>
      </c>
      <c r="J75" s="86"/>
      <c r="K75" s="44"/>
    </row>
    <row r="76" spans="1:12" x14ac:dyDescent="0.25">
      <c r="A76" s="29"/>
      <c r="B76" s="100" t="s">
        <v>148</v>
      </c>
      <c r="C76" s="101"/>
      <c r="D76" s="101"/>
      <c r="E76" s="101"/>
      <c r="F76" s="101"/>
      <c r="G76" s="101"/>
      <c r="H76" s="102"/>
      <c r="I76" s="20">
        <f>SUM(I20:I75)</f>
        <v>0</v>
      </c>
      <c r="J76" s="88"/>
      <c r="K76" s="3"/>
    </row>
    <row r="78" spans="1:12" s="56" customFormat="1" x14ac:dyDescent="0.25">
      <c r="A78"/>
      <c r="B78" s="54" t="s">
        <v>39</v>
      </c>
      <c r="C78"/>
      <c r="D78" s="90"/>
      <c r="E78"/>
      <c r="F78"/>
      <c r="G78"/>
      <c r="H78" s="55"/>
      <c r="I78" s="55"/>
      <c r="J78" s="84"/>
      <c r="K78" s="55"/>
      <c r="L78" s="55"/>
    </row>
    <row r="79" spans="1:12" s="56" customFormat="1" ht="24" customHeight="1" x14ac:dyDescent="0.25">
      <c r="A79" s="57" t="s">
        <v>21</v>
      </c>
      <c r="B79" s="96" t="s">
        <v>40</v>
      </c>
      <c r="C79" s="96"/>
      <c r="D79" s="96"/>
      <c r="E79" s="96"/>
      <c r="F79" s="96"/>
      <c r="G79" s="96"/>
      <c r="H79" s="96"/>
      <c r="I79" s="96"/>
      <c r="J79" s="96"/>
      <c r="K79" s="96"/>
      <c r="L79" s="96"/>
    </row>
    <row r="80" spans="1:12" s="56" customFormat="1" ht="69" customHeight="1" x14ac:dyDescent="0.25">
      <c r="A80" s="58" t="s">
        <v>21</v>
      </c>
      <c r="B80" s="96" t="s">
        <v>41</v>
      </c>
      <c r="C80" s="96"/>
      <c r="D80" s="96"/>
      <c r="E80" s="96"/>
      <c r="F80" s="96"/>
      <c r="G80" s="96"/>
      <c r="H80" s="96"/>
      <c r="I80" s="96"/>
      <c r="J80" s="96"/>
      <c r="K80" s="96"/>
      <c r="L80" s="96"/>
    </row>
    <row r="81" spans="1:12" s="56" customFormat="1" ht="24.75" customHeight="1" x14ac:dyDescent="0.25">
      <c r="A81" s="57" t="s">
        <v>21</v>
      </c>
      <c r="B81" s="97" t="s">
        <v>42</v>
      </c>
      <c r="C81" s="97"/>
      <c r="D81" s="97"/>
      <c r="E81" s="97"/>
      <c r="F81" s="97"/>
      <c r="G81" s="97"/>
      <c r="H81" s="97"/>
      <c r="I81" s="97"/>
      <c r="J81" s="97"/>
      <c r="K81" s="97"/>
      <c r="L81" s="97"/>
    </row>
    <row r="82" spans="1:12" ht="31.5" x14ac:dyDescent="0.25">
      <c r="A82" s="57" t="s">
        <v>21</v>
      </c>
      <c r="B82" s="66" t="s">
        <v>145</v>
      </c>
    </row>
  </sheetData>
  <mergeCells count="8">
    <mergeCell ref="B79:L79"/>
    <mergeCell ref="B80:L80"/>
    <mergeCell ref="B81:L81"/>
    <mergeCell ref="D6:E6"/>
    <mergeCell ref="G6:H6"/>
    <mergeCell ref="A11:L11"/>
    <mergeCell ref="A12:L12"/>
    <mergeCell ref="B76:H76"/>
  </mergeCells>
  <pageMargins left="0.7" right="0.7" top="0.75" bottom="0.75" header="0.3" footer="0.3"/>
  <pageSetup paperSize="9"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ЛСР</vt:lpstr>
      <vt:lpstr>Работы</vt:lpstr>
      <vt:lpstr>Материалы</vt:lpstr>
      <vt:lpstr>ЛСР!Область_печати</vt:lpstr>
      <vt:lpstr>Материалы!Область_печати</vt:lpstr>
      <vt:lpstr>Работы!Область_печати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2026-05-12T11:47:42Z</dcterms:modified>
</cp:coreProperties>
</file>