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4C6157C3-7003-447D-966F-0B0D924271C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5" r:id="rId1"/>
    <sheet name="работа" sheetId="16" r:id="rId2"/>
    <sheet name="материал" sheetId="17" r:id="rId3"/>
  </sheets>
  <externalReferences>
    <externalReference r:id="rId4"/>
  </externalReferences>
  <definedNames>
    <definedName name="Данные">[1]Тестовый!$F$10:$H$14</definedName>
    <definedName name="_xlnm.Print_Area" localSheetId="0">ЛСР!$A$1:$M$99</definedName>
    <definedName name="_xlnm.Print_Area" localSheetId="2">материал!$A$1:$M$71</definedName>
    <definedName name="_xlnm.Print_Area" localSheetId="1">работа!$A$1:$M$47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5" l="1"/>
  <c r="H51" i="15"/>
  <c r="F51" i="15"/>
  <c r="J54" i="15" l="1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53" i="15"/>
  <c r="J24" i="15"/>
  <c r="J25" i="15"/>
  <c r="J26" i="15"/>
  <c r="J27" i="15"/>
  <c r="J28" i="15"/>
  <c r="J29" i="15"/>
  <c r="J30" i="15"/>
  <c r="J32" i="15"/>
  <c r="J33" i="15"/>
  <c r="J34" i="15"/>
  <c r="J35" i="15"/>
  <c r="J36" i="15"/>
  <c r="J23" i="15"/>
  <c r="J87" i="15"/>
  <c r="J41" i="15"/>
  <c r="J42" i="15"/>
  <c r="J43" i="15"/>
  <c r="J44" i="15"/>
  <c r="J45" i="15"/>
  <c r="J46" i="15"/>
  <c r="J47" i="15"/>
  <c r="J48" i="15"/>
  <c r="J49" i="15"/>
  <c r="J50" i="15"/>
  <c r="J51" i="15"/>
  <c r="J40" i="15"/>
  <c r="J21" i="15"/>
  <c r="J20" i="15"/>
  <c r="I65" i="17"/>
  <c r="K65" i="17" s="1"/>
  <c r="I64" i="17"/>
  <c r="K64" i="17" s="1"/>
  <c r="I63" i="17"/>
  <c r="K63" i="17" s="1"/>
  <c r="I62" i="17"/>
  <c r="K62" i="17" s="1"/>
  <c r="I61" i="17"/>
  <c r="K61" i="17" s="1"/>
  <c r="I60" i="17"/>
  <c r="K60" i="17" s="1"/>
  <c r="I59" i="17"/>
  <c r="K59" i="17" s="1"/>
  <c r="I57" i="17"/>
  <c r="K57" i="17" s="1"/>
  <c r="I56" i="17"/>
  <c r="K56" i="17" s="1"/>
  <c r="I55" i="17"/>
  <c r="K55" i="17" s="1"/>
  <c r="I54" i="17"/>
  <c r="K54" i="17" s="1"/>
  <c r="I53" i="17"/>
  <c r="K53" i="17" s="1"/>
  <c r="I52" i="17"/>
  <c r="K52" i="17" s="1"/>
  <c r="I51" i="17"/>
  <c r="K51" i="17" s="1"/>
  <c r="I50" i="17"/>
  <c r="K50" i="17" s="1"/>
  <c r="I49" i="17"/>
  <c r="K49" i="17" s="1"/>
  <c r="I48" i="17"/>
  <c r="K48" i="17" s="1"/>
  <c r="I47" i="17"/>
  <c r="K47" i="17" s="1"/>
  <c r="I46" i="17"/>
  <c r="K46" i="17" s="1"/>
  <c r="I45" i="17"/>
  <c r="K45" i="17" s="1"/>
  <c r="I44" i="17"/>
  <c r="K44" i="17" s="1"/>
  <c r="I43" i="17"/>
  <c r="K43" i="17" s="1"/>
  <c r="I42" i="17"/>
  <c r="K42" i="17" s="1"/>
  <c r="I41" i="17"/>
  <c r="K41" i="17" s="1"/>
  <c r="I40" i="17"/>
  <c r="K40" i="17" s="1"/>
  <c r="I39" i="17"/>
  <c r="K39" i="17" s="1"/>
  <c r="I38" i="17"/>
  <c r="K38" i="17" s="1"/>
  <c r="I37" i="17"/>
  <c r="K37" i="17" s="1"/>
  <c r="I36" i="17"/>
  <c r="K36" i="17" s="1"/>
  <c r="I35" i="17"/>
  <c r="K35" i="17" s="1"/>
  <c r="I32" i="17"/>
  <c r="K32" i="17" s="1"/>
  <c r="I31" i="17"/>
  <c r="K31" i="17" s="1"/>
  <c r="I30" i="17"/>
  <c r="K30" i="17" s="1"/>
  <c r="I29" i="17"/>
  <c r="K29" i="17" s="1"/>
  <c r="I28" i="17"/>
  <c r="K28" i="17" s="1"/>
  <c r="I26" i="17"/>
  <c r="K26" i="17" s="1"/>
  <c r="I25" i="17"/>
  <c r="K25" i="17" s="1"/>
  <c r="I24" i="17"/>
  <c r="K24" i="17" s="1"/>
  <c r="I23" i="17"/>
  <c r="K23" i="17" s="1"/>
  <c r="I22" i="17"/>
  <c r="K22" i="17" s="1"/>
  <c r="I21" i="17"/>
  <c r="K21" i="17" s="1"/>
  <c r="I20" i="17"/>
  <c r="K20" i="17" s="1"/>
  <c r="I19" i="17"/>
  <c r="K19" i="17" s="1"/>
  <c r="K40" i="16"/>
  <c r="K34" i="16"/>
  <c r="K33" i="16"/>
  <c r="K29" i="16"/>
  <c r="K28" i="16"/>
  <c r="K25" i="16"/>
  <c r="K20" i="16"/>
  <c r="I51" i="15"/>
  <c r="G50" i="15"/>
  <c r="H50" i="15"/>
  <c r="F50" i="15"/>
  <c r="G49" i="15"/>
  <c r="H49" i="15"/>
  <c r="F49" i="15"/>
  <c r="G48" i="15"/>
  <c r="H48" i="15"/>
  <c r="F48" i="15"/>
  <c r="I48" i="15" s="1"/>
  <c r="G47" i="15"/>
  <c r="H47" i="15"/>
  <c r="F47" i="15"/>
  <c r="I47" i="15" s="1"/>
  <c r="G46" i="15"/>
  <c r="H46" i="15"/>
  <c r="F46" i="15"/>
  <c r="G45" i="15"/>
  <c r="H45" i="15"/>
  <c r="F45" i="15"/>
  <c r="G44" i="15"/>
  <c r="H44" i="15"/>
  <c r="F44" i="15"/>
  <c r="I44" i="15" s="1"/>
  <c r="G43" i="15"/>
  <c r="H43" i="15"/>
  <c r="F43" i="15"/>
  <c r="G42" i="15"/>
  <c r="H42" i="15"/>
  <c r="F42" i="15"/>
  <c r="G41" i="15"/>
  <c r="H41" i="15"/>
  <c r="F41" i="15"/>
  <c r="G40" i="15"/>
  <c r="H40" i="15"/>
  <c r="F40" i="15"/>
  <c r="I49" i="15"/>
  <c r="I50" i="15"/>
  <c r="I40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7" i="15"/>
  <c r="I78" i="15"/>
  <c r="I79" i="15"/>
  <c r="I80" i="15"/>
  <c r="I81" i="15"/>
  <c r="I82" i="15"/>
  <c r="I83" i="15"/>
  <c r="I53" i="15"/>
  <c r="G21" i="15"/>
  <c r="H21" i="15"/>
  <c r="F21" i="15"/>
  <c r="I24" i="15"/>
  <c r="I25" i="15"/>
  <c r="I26" i="15"/>
  <c r="I27" i="15"/>
  <c r="I28" i="15"/>
  <c r="I29" i="15"/>
  <c r="I30" i="15"/>
  <c r="I32" i="15"/>
  <c r="I33" i="15"/>
  <c r="I34" i="15"/>
  <c r="I35" i="15"/>
  <c r="I36" i="15"/>
  <c r="I23" i="15"/>
  <c r="I21" i="15"/>
  <c r="F20" i="15"/>
  <c r="G20" i="15"/>
  <c r="I46" i="15" l="1"/>
  <c r="I41" i="15"/>
  <c r="I42" i="15"/>
  <c r="I43" i="15"/>
  <c r="I45" i="15"/>
  <c r="K66" i="17"/>
  <c r="K21" i="16"/>
  <c r="K30" i="16"/>
  <c r="K35" i="16"/>
  <c r="K36" i="16"/>
  <c r="K31" i="16"/>
  <c r="K26" i="16"/>
  <c r="K32" i="16"/>
  <c r="K27" i="16"/>
  <c r="K71" i="15"/>
  <c r="K72" i="15"/>
  <c r="K73" i="15"/>
  <c r="H20" i="15"/>
  <c r="I20" i="15" s="1"/>
  <c r="I87" i="15"/>
  <c r="K87" i="15" s="1"/>
  <c r="K41" i="16" l="1"/>
  <c r="K27" i="15"/>
  <c r="K64" i="15"/>
  <c r="K63" i="15"/>
  <c r="K33" i="15" l="1"/>
  <c r="K34" i="15"/>
  <c r="K35" i="15"/>
  <c r="K36" i="15"/>
  <c r="K32" i="15"/>
  <c r="K81" i="15"/>
  <c r="K82" i="15"/>
  <c r="K83" i="15"/>
  <c r="K31" i="15" l="1"/>
  <c r="K79" i="15"/>
  <c r="K80" i="15"/>
  <c r="K78" i="15"/>
  <c r="K77" i="15"/>
  <c r="K54" i="15"/>
  <c r="K57" i="15"/>
  <c r="K76" i="15" l="1"/>
  <c r="K43" i="15"/>
  <c r="K47" i="15" l="1"/>
  <c r="K46" i="15"/>
  <c r="K45" i="15"/>
  <c r="K51" i="15"/>
  <c r="K44" i="15"/>
  <c r="K40" i="15"/>
  <c r="K41" i="15"/>
  <c r="K49" i="15"/>
  <c r="K42" i="15"/>
  <c r="K50" i="15"/>
  <c r="K48" i="15"/>
  <c r="K39" i="15" l="1"/>
  <c r="K21" i="15"/>
  <c r="K29" i="15" l="1"/>
  <c r="K62" i="15" l="1"/>
  <c r="K56" i="15"/>
  <c r="K20" i="15"/>
  <c r="K19" i="15" s="1"/>
  <c r="K26" i="15"/>
  <c r="K24" i="15"/>
  <c r="K89" i="15"/>
  <c r="K88" i="15" s="1"/>
  <c r="K86" i="15"/>
  <c r="K75" i="15"/>
  <c r="K74" i="15"/>
  <c r="K70" i="15"/>
  <c r="K69" i="15"/>
  <c r="K68" i="15"/>
  <c r="K67" i="15"/>
  <c r="K66" i="15"/>
  <c r="K65" i="15"/>
  <c r="K61" i="15"/>
  <c r="K60" i="15"/>
  <c r="K59" i="15"/>
  <c r="K55" i="15"/>
  <c r="K58" i="15"/>
  <c r="K53" i="15"/>
  <c r="K30" i="15"/>
  <c r="K28" i="15"/>
  <c r="K25" i="15"/>
  <c r="K23" i="15"/>
  <c r="K52" i="15" l="1"/>
  <c r="K91" i="15"/>
  <c r="K22" i="15"/>
  <c r="K18" i="15" s="1"/>
  <c r="K38" i="15"/>
  <c r="K85" i="15"/>
  <c r="K90" i="15" l="1"/>
  <c r="K92" i="15" l="1"/>
</calcChain>
</file>

<file path=xl/sharedStrings.xml><?xml version="1.0" encoding="utf-8"?>
<sst xmlns="http://schemas.openxmlformats.org/spreadsheetml/2006/main" count="554" uniqueCount="159">
  <si>
    <t>№</t>
  </si>
  <si>
    <t>Наименование</t>
  </si>
  <si>
    <t>Кол-во</t>
  </si>
  <si>
    <t>м</t>
  </si>
  <si>
    <t>м.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</si>
  <si>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</si>
  <si>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</si>
  <si>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</si>
  <si>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</si>
  <si>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</si>
  <si>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</si>
  <si>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</si>
  <si>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</si>
  <si>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</si>
  <si>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</si>
  <si>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</si>
  <si>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</si>
  <si>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</si>
  <si>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</si>
  <si>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Марка</t>
  </si>
  <si>
    <t>Характеристика</t>
  </si>
  <si>
    <t>Кабель тип 1</t>
  </si>
  <si>
    <t>Труба тип 1</t>
  </si>
  <si>
    <t>Кабель тип 2</t>
  </si>
  <si>
    <t>Блок питания</t>
  </si>
  <si>
    <t>-</t>
  </si>
  <si>
    <t>к Договору подряда №</t>
  </si>
  <si>
    <t>ПОДРЯДЧИК:</t>
  </si>
  <si>
    <t>ЗАКАЗЧИК:</t>
  </si>
  <si>
    <t>ТЕХНИЧЕСКИЙ ЗАКАЗЧИК:</t>
  </si>
  <si>
    <t>Форма закупа</t>
  </si>
  <si>
    <t>1</t>
  </si>
  <si>
    <t>2</t>
  </si>
  <si>
    <t>3</t>
  </si>
  <si>
    <t>4</t>
  </si>
  <si>
    <t>5</t>
  </si>
  <si>
    <t>6</t>
  </si>
  <si>
    <t>7</t>
  </si>
  <si>
    <t>10</t>
  </si>
  <si>
    <t>11.17.</t>
  </si>
  <si>
    <t>Автоматика калитки и распашных ворот</t>
  </si>
  <si>
    <t>11.17.01</t>
  </si>
  <si>
    <t>11.17.01.00.</t>
  </si>
  <si>
    <t>11.17.02</t>
  </si>
  <si>
    <t>11.17.02.00.</t>
  </si>
  <si>
    <t>Akuvox</t>
  </si>
  <si>
    <t>Электромагнитный замок</t>
  </si>
  <si>
    <t>Блок управления</t>
  </si>
  <si>
    <t>CAME DIR10</t>
  </si>
  <si>
    <t>11.17.03</t>
  </si>
  <si>
    <t>11.17.03.00</t>
  </si>
  <si>
    <t>НДС: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</si>
  <si>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</si>
  <si>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</si>
  <si>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</si>
  <si>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</si>
  <si>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Кнопка выхода</t>
  </si>
  <si>
    <t>Антенна</t>
  </si>
  <si>
    <t>Плата-радиоприемник</t>
  </si>
  <si>
    <t>Кронштейн для настенного крепления</t>
  </si>
  <si>
    <t>Лампа сигнальная</t>
  </si>
  <si>
    <t>Привод</t>
  </si>
  <si>
    <t>Доводчик дверной</t>
  </si>
  <si>
    <t>Брелок-передатчик</t>
  </si>
  <si>
    <t>Щит тип 1</t>
  </si>
  <si>
    <t>Щит тип 2</t>
  </si>
  <si>
    <t>Пусконаладочные работы</t>
  </si>
  <si>
    <t>Прокладка КПП</t>
  </si>
  <si>
    <t>Прокладка трубы</t>
  </si>
  <si>
    <t>Монтаж привода с блоком управления</t>
  </si>
  <si>
    <t xml:space="preserve">Монтаж антенны </t>
  </si>
  <si>
    <t>Монтаж комплекта фотоэлементов</t>
  </si>
  <si>
    <t>шт</t>
  </si>
  <si>
    <t>комплект</t>
  </si>
  <si>
    <t>Монтаж сигнальной лампы</t>
  </si>
  <si>
    <t xml:space="preserve">Брелок передатчик </t>
  </si>
  <si>
    <t>Монтаж вызывной панели</t>
  </si>
  <si>
    <t>Монтаж доводчика</t>
  </si>
  <si>
    <t>Монтаж кнопки выхода</t>
  </si>
  <si>
    <t>Монтаж электромагнитного замка</t>
  </si>
  <si>
    <t>Монтаж щитов</t>
  </si>
  <si>
    <t>Монтаж блока питания</t>
  </si>
  <si>
    <t>Монтаж платы-радиоприемника с контроллером</t>
  </si>
  <si>
    <t>в т.ч. Монтаж кронштейна</t>
  </si>
  <si>
    <t>в т.ч. Монтаж металлической конструкции</t>
  </si>
  <si>
    <t>Закуп подрядчика</t>
  </si>
  <si>
    <t>Кабель тип 3</t>
  </si>
  <si>
    <t>Кабель тип 4</t>
  </si>
  <si>
    <t>Труба тип 2</t>
  </si>
  <si>
    <t>Приложение №3</t>
  </si>
  <si>
    <t>_________________/</t>
  </si>
  <si>
    <t>Терминал контроля доступа тип 1</t>
  </si>
  <si>
    <t>Кабель тип 5</t>
  </si>
  <si>
    <t>11</t>
  </si>
  <si>
    <t>12</t>
  </si>
  <si>
    <t>13</t>
  </si>
  <si>
    <t>14</t>
  </si>
  <si>
    <t>Коробка распределительная (артикул 60-0210) для прямого монтажа двухкомпонентная безгалогенная (HF) 80х80х40 УХЛ1</t>
  </si>
  <si>
    <t xml:space="preserve">Розетка с заземлением MRD10-16 на DIN-рейку </t>
  </si>
  <si>
    <t>Короб накладного монтажа для для установки на улицу A01S/A03S размер 38,5x114,5x88мм.</t>
  </si>
  <si>
    <t>Доводчик для дверей весом до 120кг. DC505S ARCTIC двухскоростной, установочный размер 230х19 мм, минимальная температура -51°С</t>
  </si>
  <si>
    <t xml:space="preserve">Коммутатор управляемый L2 PoE OS2406P/60W 4 PoE 60Вт (802.3af/at) +2 порта Uplink 10/100/1000Мбит/с. </t>
  </si>
  <si>
    <t>Прочие материалы</t>
  </si>
  <si>
    <t>Кабель витая пара U/UTP U/U-5e-BC04-048-PVC-GR-305-RQcat. 5E 4х2х0.48 мм, для внутренней прокладки, одножильный, PVC.</t>
  </si>
  <si>
    <t>Кабель витая пара U/UTP U/U-5e-BC04-048-PE-BL-305-RQ cat. 5E 4х2х0.48 мм, PE (уличный).</t>
  </si>
  <si>
    <t>Кабель силовой ВВГнг(А)-LS 3х1.5 сечение жилы 1.5 мм², количество жил: 3 шт., номинальное напряжение: 660В.</t>
  </si>
  <si>
    <t>Кабель монтажный МКШнг(А)-LS 2х0.75 2х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</si>
  <si>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Кабель гибкий КГ-ХЛ 4х0,75 хладостойкий (от -60 С до +50 С) 4х0,75мм.</t>
  </si>
  <si>
    <t>Труба ПНД гофрированная (артикул 71520) д.20мм, тяжёлая с протяжкой, прочность (сопротивление сжатию на 5 см при +20°C) 750 Н, цвет оранжевый</t>
  </si>
  <si>
    <t>Труба гофрированная ПВХ CTG20-20-K41-100I д.20мм с протяжкой</t>
  </si>
  <si>
    <t>Труба профильная 40х20х3 мм</t>
  </si>
  <si>
    <t>Труба тип 3</t>
  </si>
  <si>
    <t xml:space="preserve">Коннектор EC-UP8P8C-5E-003-TR-1000 RJ45/8P8C, категория 5e </t>
  </si>
  <si>
    <t xml:space="preserve">Герметик TN667564 силиконовый белый, 280мл </t>
  </si>
  <si>
    <t>мл.</t>
  </si>
  <si>
    <t>Крепеж-клипса PR13.0120 для труб д.20мм., для монтажного пистолета, серая</t>
  </si>
  <si>
    <t>Колодка клеммная PLC-JXB-ST-2.5-3 самозажимная, 3 вывода, серая, на DIN-рейку, 35мм.</t>
  </si>
  <si>
    <t>Заглушка для профильных труб 40х20 мм</t>
  </si>
  <si>
    <t>Телефонный провод П-274М материал медь/сталь, оболочка-полиэтилен.</t>
  </si>
  <si>
    <t xml:space="preserve">Заклепка резьбовая CN10 шестигранная с плоским бортом М6 L15,0 </t>
  </si>
  <si>
    <t>Болт М6х25 (артикул 3100548) оцинкованный с внутренним шестигранником, класс прочности 8.8, DIN 912</t>
  </si>
  <si>
    <t xml:space="preserve">Din-рейка (артикул 12-8020) 20см, перфорированная, оцинкованная </t>
  </si>
  <si>
    <t>Клемма соединительная DIY YOU PCT-2133 контакта, сечение провода 0.75-2.5 мм²</t>
  </si>
  <si>
    <t>Автоматический выключатель M634210B2P, (B) 10А, 4,5кА.</t>
  </si>
  <si>
    <t>Ограничитель на DIN-рейку YXD10 для фиксации модульных автоматических выключателей и других изделий на DIN-рейке</t>
  </si>
  <si>
    <t>Автоматический выключатель M634110B1P, (B) 10А, 4,5кА.</t>
  </si>
  <si>
    <t>Вызывная панель тип 1</t>
  </si>
  <si>
    <t>IP Вызывная панель Akuvox  R28A IW</t>
  </si>
  <si>
    <t>Электромагнитный замок М2-400 серый 400кг удержания, 12 В/0,4 А, 190х55х35мм, уголок в комплекте, цвет серый, отсек для контроллера Z-5R</t>
  </si>
  <si>
    <t>Кнопка врезная "грибок" ST-EX243 контакты НЗ/НР, нержав. сталь, размер 90х35х50мм.</t>
  </si>
  <si>
    <t xml:space="preserve">Блок питания AC-DC HDR-30-12 12В/2А (Регулировка выходного напряжения: 10.8 ~ 13.8V), на DIN-рейку, режим работы при -30...+70°С, </t>
  </si>
  <si>
    <t>Монтажное основание</t>
  </si>
  <si>
    <t>Монтажное основание для ВП Akuvox  R28A IW врезное исп.</t>
  </si>
  <si>
    <t>Щит с монтажной панелью ЩМП MB22-04 300х400х155мм. IP31</t>
  </si>
  <si>
    <t>Щит с монтажной панелью ЩМП MB65-504022-m 500x400x220мм. IP65</t>
  </si>
  <si>
    <t>Привод 230В линейный A5000A самоблокирующийся, для распашных ворот.</t>
  </si>
  <si>
    <t>Лампа сигнальная KLED светодиодная 230В</t>
  </si>
  <si>
    <t>Блок управления ZF1N для 2-х приводов с питанием 230В.</t>
  </si>
  <si>
    <t>Коробка распределительная</t>
  </si>
  <si>
    <t>Контроллер индукционной петли 2-х двухпетлевой SMA2 для обнаружения транспортных средств</t>
  </si>
  <si>
    <t>KIAROS</t>
  </si>
  <si>
    <t>Кронштейн KIAROS для настенного крепления сигнальной лампы.</t>
  </si>
  <si>
    <t>Плата-радиоприемник встраиваемый AF43S для определения брелоков-передатчиков с динамическим кодом, 433,92 МГц, 5 В, 5,5 мА</t>
  </si>
  <si>
    <t>Антенна TOP-A433N радиоприемник 433МГц</t>
  </si>
  <si>
    <t>Брелок-передатчик TOP44RGR 4-х канальный с динамическим кодом</t>
  </si>
  <si>
    <t>Фотоэлементы передатчик, приемник накладные, дальность 10 м</t>
  </si>
  <si>
    <t>Телефонный провод</t>
  </si>
  <si>
    <t>76.1</t>
  </si>
  <si>
    <t>76.2</t>
  </si>
  <si>
    <t>Устройство системы Автоматики калитки и распашных ворот. ГП-76</t>
  </si>
  <si>
    <t>76.4</t>
  </si>
  <si>
    <t>Сетевой PoE коммутатор</t>
  </si>
  <si>
    <t>IP Терминал СКУД A01S доступ по: NFC, RFID карта, мобильное приложение Smart Plus.</t>
  </si>
  <si>
    <t>Конструкция металлическая</t>
  </si>
  <si>
    <t>Итого по ЛСР с НДС:</t>
  </si>
  <si>
    <t>Ведомость материалов</t>
  </si>
  <si>
    <t>Ведомость работ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</si>
  <si>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</si>
  <si>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Локальный сметный расчет №6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</si>
</sst>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2"/>
      <color theme="1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4" fillId="0" borderId="0"/>
    <xf numFmtId="0" fontId="8" fillId="0" borderId="0"/>
    <xf numFmtId="0" fontId="7" fillId="0" borderId="0"/>
    <xf numFmtId="0" fontId="3" fillId="0" borderId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0" fontId="11" fillId="4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4" fontId="10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" fontId="10" fillId="0" borderId="0" xfId="0" applyNumberFormat="1" applyFont="1"/>
    <xf numFmtId="0" fontId="11" fillId="4" borderId="1" xfId="0" applyFont="1" applyFill="1" applyBorder="1" applyAlignment="1">
      <alignment horizontal="left" vertical="center" wrapText="1"/>
    </xf>
    <xf numFmtId="4" fontId="11" fillId="4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/>
    </xf>
    <xf numFmtId="49" fontId="10" fillId="0" borderId="0" xfId="0" applyNumberFormat="1" applyFont="1"/>
    <xf numFmtId="49" fontId="11" fillId="4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/>
    <xf numFmtId="49" fontId="10" fillId="6" borderId="1" xfId="0" applyNumberFormat="1" applyFont="1" applyFill="1" applyBorder="1"/>
    <xf numFmtId="49" fontId="13" fillId="2" borderId="1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7" applyFont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1" applyFont="1"/>
    <xf numFmtId="0" fontId="15" fillId="0" borderId="0" xfId="0" applyFont="1"/>
    <xf numFmtId="0" fontId="12" fillId="0" borderId="0" xfId="7" applyFont="1" applyAlignment="1">
      <alignment vertical="center" wrapText="1"/>
    </xf>
    <xf numFmtId="4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0" fillId="3" borderId="1" xfId="0" applyFont="1" applyFill="1" applyBorder="1" applyAlignment="1">
      <alignment vertical="center" wrapText="1"/>
    </xf>
    <xf numFmtId="0" fontId="12" fillId="3" borderId="0" xfId="0" applyFont="1" applyFill="1"/>
    <xf numFmtId="0" fontId="16" fillId="3" borderId="0" xfId="0" applyFont="1" applyFill="1" applyAlignment="1">
      <alignment vertical="center" wrapText="1"/>
    </xf>
    <xf numFmtId="4" fontId="10" fillId="0" borderId="0" xfId="7" applyNumberFormat="1" applyFont="1"/>
    <xf numFmtId="4" fontId="11" fillId="0" borderId="0" xfId="7" applyNumberFormat="1" applyFont="1"/>
    <xf numFmtId="0" fontId="10" fillId="0" borderId="0" xfId="7" applyFont="1" applyAlignment="1">
      <alignment horizontal="right"/>
    </xf>
    <xf numFmtId="0" fontId="11" fillId="0" borderId="0" xfId="7" applyFont="1" applyAlignment="1">
      <alignment vertical="center"/>
    </xf>
    <xf numFmtId="0" fontId="10" fillId="0" borderId="0" xfId="7" applyFont="1"/>
    <xf numFmtId="0" fontId="11" fillId="0" borderId="0" xfId="7" applyFont="1"/>
    <xf numFmtId="0" fontId="10" fillId="0" borderId="0" xfId="0" applyFont="1" applyAlignment="1">
      <alignment vertical="center" wrapText="1"/>
    </xf>
    <xf numFmtId="4" fontId="11" fillId="0" borderId="0" xfId="0" applyNumberFormat="1" applyFont="1"/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9" fontId="11" fillId="7" borderId="5" xfId="0" applyNumberFormat="1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center" vertical="center" wrapText="1"/>
    </xf>
    <xf numFmtId="4" fontId="11" fillId="7" borderId="5" xfId="0" applyNumberFormat="1" applyFont="1" applyFill="1" applyBorder="1" applyAlignment="1">
      <alignment horizontal="center" vertical="center" wrapText="1"/>
    </xf>
    <xf numFmtId="17" fontId="11" fillId="2" borderId="5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9" fontId="11" fillId="5" borderId="5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0" fillId="3" borderId="1" xfId="8" applyNumberFormat="1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6" borderId="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 wrapText="1"/>
    </xf>
    <xf numFmtId="0" fontId="10" fillId="0" borderId="5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center" vertical="center"/>
    </xf>
    <xf numFmtId="4" fontId="10" fillId="0" borderId="1" xfId="1" applyNumberFormat="1" applyFont="1" applyBorder="1" applyAlignment="1">
      <alignment horizontal="center" vertical="center"/>
    </xf>
    <xf numFmtId="4" fontId="10" fillId="0" borderId="1" xfId="1" applyNumberFormat="1" applyFont="1" applyBorder="1" applyAlignment="1">
      <alignment horizontal="center" vertical="center" wrapText="1"/>
    </xf>
    <xf numFmtId="0" fontId="5" fillId="0" borderId="0" xfId="0" applyFont="1"/>
    <xf numFmtId="49" fontId="10" fillId="3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0" xfId="0" applyFont="1" applyFill="1"/>
    <xf numFmtId="49" fontId="10" fillId="3" borderId="1" xfId="0" applyNumberFormat="1" applyFont="1" applyFill="1" applyBorder="1"/>
    <xf numFmtId="0" fontId="11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7" fillId="0" borderId="0" xfId="0" applyFont="1"/>
    <xf numFmtId="4" fontId="18" fillId="2" borderId="1" xfId="0" applyNumberFormat="1" applyFont="1" applyFill="1" applyBorder="1" applyAlignment="1">
      <alignment horizontal="center" vertical="center" wrapText="1"/>
    </xf>
    <xf numFmtId="4" fontId="10" fillId="3" borderId="1" xfId="8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 wrapText="1"/>
    </xf>
    <xf numFmtId="0" fontId="17" fillId="3" borderId="1" xfId="0" applyFont="1" applyFill="1" applyBorder="1"/>
    <xf numFmtId="0" fontId="12" fillId="3" borderId="1" xfId="0" applyFont="1" applyFill="1" applyBorder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3" borderId="1" xfId="0" applyFont="1" applyFill="1" applyBorder="1" applyAlignment="1">
      <alignment horizontal="left" vertical="center" wrapText="1"/>
    </xf>
    <xf numFmtId="4" fontId="10" fillId="0" borderId="1" xfId="8" applyNumberFormat="1" applyFont="1" applyFill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4" fontId="11" fillId="3" borderId="1" xfId="8" applyNumberFormat="1" applyFont="1" applyFill="1" applyBorder="1" applyAlignment="1">
      <alignment horizontal="center" vertical="center" wrapText="1"/>
    </xf>
    <xf numFmtId="49" fontId="12" fillId="0" borderId="0" xfId="0" applyNumberFormat="1" applyFont="1"/>
    <xf numFmtId="0" fontId="12" fillId="0" borderId="0" xfId="0" applyFont="1" applyAlignment="1">
      <alignment horizontal="left" wrapText="1"/>
    </xf>
    <xf numFmtId="0" fontId="10" fillId="0" borderId="0" xfId="7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4" borderId="2" xfId="0" applyFont="1" applyFill="1" applyBorder="1" applyAlignment="1">
      <alignment horizontal="right" vertical="center"/>
    </xf>
    <xf numFmtId="0" fontId="11" fillId="4" borderId="3" xfId="0" applyFont="1" applyFill="1" applyBorder="1" applyAlignment="1">
      <alignment horizontal="right" vertical="center"/>
    </xf>
    <xf numFmtId="0" fontId="11" fillId="4" borderId="4" xfId="0" applyFont="1" applyFill="1" applyBorder="1" applyAlignment="1">
      <alignment horizontal="right" vertical="center"/>
    </xf>
    <xf numFmtId="0" fontId="13" fillId="2" borderId="2" xfId="0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4" xfId="0" applyFont="1" applyFill="1" applyBorder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10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 2" xfId="7" xr:uid="{00000000-0005-0000-0000-000005000000}"/>
    <cellStyle name="Обычный 3 2 2 2 2" xfId="9" xr:uid="{00000000-0005-0000-0000-000006000000}"/>
    <cellStyle name="Обычный 4" xfId="6" xr:uid="{00000000-0005-0000-0000-000007000000}"/>
    <cellStyle name="Обычный 6 3 7 2 3" xfId="5" xr:uid="{00000000-0005-0000-0000-000008000000}"/>
    <cellStyle name="Финансовый 2" xfId="8" xr:uid="{00000000-0005-0000-0000-000009000000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P102"/>
  <sheetViews>
    <sheetView tabSelected="1" view="pageBreakPreview" topLeftCell="A62" zoomScale="55" zoomScaleNormal="55" zoomScaleSheetLayoutView="55" workbookViewId="0">
      <selection activeCell="F40" sqref="F40:I51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8" width="14.7109375" style="77" customWidth="1"/>
    <col min="9" max="9" width="14.7109375" style="79" customWidth="1"/>
    <col min="10" max="10" width="21.28515625" style="3" customWidth="1"/>
    <col min="11" max="11" width="21" style="3" customWidth="1"/>
    <col min="12" max="12" width="34.7109375" style="3" customWidth="1"/>
    <col min="13" max="13" width="24.7109375" style="3" customWidth="1"/>
    <col min="14" max="16384" width="9.140625" style="19"/>
  </cols>
  <sheetData>
    <row r="1" spans="1:15" s="20" customFormat="1" x14ac:dyDescent="0.25">
      <c r="A1" s="3"/>
      <c r="B1" s="4"/>
      <c r="C1" s="31"/>
      <c r="D1" s="3"/>
      <c r="E1" s="3"/>
      <c r="F1" s="3"/>
      <c r="G1" s="3"/>
      <c r="H1" s="3"/>
      <c r="I1" s="32"/>
      <c r="J1" s="3"/>
      <c r="K1" s="9"/>
      <c r="L1" s="31"/>
      <c r="M1" s="33" t="s">
        <v>89</v>
      </c>
    </row>
    <row r="2" spans="1:15" s="20" customFormat="1" x14ac:dyDescent="0.25">
      <c r="A2" s="3"/>
      <c r="B2" s="4"/>
      <c r="C2" s="31"/>
      <c r="D2" s="3"/>
      <c r="E2" s="3"/>
      <c r="F2" s="3"/>
      <c r="G2" s="3"/>
      <c r="H2" s="3"/>
      <c r="I2" s="32"/>
      <c r="J2" s="3"/>
      <c r="K2" s="9"/>
      <c r="L2" s="31"/>
      <c r="M2" s="33" t="s">
        <v>26</v>
      </c>
    </row>
    <row r="3" spans="1:15" s="20" customFormat="1" x14ac:dyDescent="0.25">
      <c r="A3" s="3"/>
      <c r="B3" s="4"/>
      <c r="C3" s="31"/>
      <c r="D3" s="3"/>
      <c r="E3" s="3"/>
      <c r="F3" s="3"/>
      <c r="G3" s="3"/>
      <c r="H3" s="3"/>
      <c r="I3" s="32"/>
      <c r="J3" s="3"/>
      <c r="K3" s="9"/>
      <c r="L3" s="31"/>
      <c r="M3" s="3"/>
    </row>
    <row r="4" spans="1:15" s="20" customFormat="1" x14ac:dyDescent="0.25">
      <c r="A4" s="3"/>
      <c r="B4" s="34" t="s">
        <v>27</v>
      </c>
      <c r="C4" s="31"/>
      <c r="D4" s="32" t="s">
        <v>28</v>
      </c>
      <c r="E4" s="35"/>
      <c r="F4" s="35"/>
      <c r="G4" s="35"/>
      <c r="H4" s="35"/>
      <c r="I4" s="36"/>
      <c r="J4" s="3"/>
      <c r="K4" s="32" t="s">
        <v>29</v>
      </c>
      <c r="L4" s="35"/>
      <c r="M4" s="35"/>
    </row>
    <row r="5" spans="1:15" s="20" customFormat="1" x14ac:dyDescent="0.25">
      <c r="A5" s="3"/>
      <c r="B5" s="37"/>
      <c r="C5" s="31"/>
      <c r="D5" s="31"/>
      <c r="E5" s="35"/>
      <c r="F5" s="35"/>
      <c r="G5" s="35"/>
      <c r="H5" s="35"/>
      <c r="I5" s="36"/>
      <c r="J5" s="3"/>
      <c r="K5" s="31"/>
      <c r="L5" s="35"/>
      <c r="M5" s="35"/>
    </row>
    <row r="6" spans="1:15" s="20" customFormat="1" x14ac:dyDescent="0.25">
      <c r="A6" s="3"/>
      <c r="B6" s="37"/>
      <c r="C6" s="31"/>
      <c r="D6" s="31"/>
      <c r="E6" s="35"/>
      <c r="F6" s="35"/>
      <c r="G6" s="35"/>
      <c r="H6" s="35"/>
      <c r="I6" s="36"/>
      <c r="J6" s="3"/>
      <c r="K6" s="31"/>
      <c r="L6" s="35"/>
      <c r="M6" s="35"/>
    </row>
    <row r="7" spans="1:15" s="20" customFormat="1" x14ac:dyDescent="0.25">
      <c r="A7" s="3"/>
      <c r="B7" s="37"/>
      <c r="C7" s="31"/>
      <c r="D7" s="31"/>
      <c r="E7" s="35"/>
      <c r="F7" s="35"/>
      <c r="G7" s="35"/>
      <c r="H7" s="35"/>
      <c r="I7" s="36"/>
      <c r="J7" s="35"/>
      <c r="K7" s="31"/>
      <c r="L7" s="35"/>
      <c r="M7" s="35"/>
    </row>
    <row r="8" spans="1:15" s="20" customFormat="1" x14ac:dyDescent="0.25">
      <c r="A8" s="3"/>
      <c r="B8" s="37" t="s">
        <v>90</v>
      </c>
      <c r="C8" s="31"/>
      <c r="D8" s="31"/>
      <c r="E8" s="35"/>
      <c r="F8" s="35"/>
      <c r="G8" s="35"/>
      <c r="H8" s="35"/>
      <c r="I8" s="36"/>
      <c r="J8" s="3"/>
      <c r="K8" s="31"/>
      <c r="L8" s="35"/>
      <c r="M8" s="35"/>
    </row>
    <row r="9" spans="1:15" x14ac:dyDescent="0.25">
      <c r="A9" s="14"/>
      <c r="B9" s="37"/>
      <c r="E9" s="3"/>
      <c r="F9" s="3"/>
      <c r="G9" s="3"/>
      <c r="H9" s="3"/>
      <c r="I9" s="38"/>
      <c r="J9" s="9"/>
      <c r="K9" s="38"/>
      <c r="L9" s="9"/>
      <c r="M9" s="9"/>
    </row>
    <row r="10" spans="1:15" s="21" customFormat="1" ht="17.25" customHeight="1" x14ac:dyDescent="0.25">
      <c r="A10" s="108" t="s">
        <v>158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1:15" s="90" customFormat="1" ht="19.5" customHeight="1" x14ac:dyDescent="0.25">
      <c r="A11" s="115" t="s">
        <v>149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O11" s="91"/>
    </row>
    <row r="12" spans="1:15" x14ac:dyDescent="0.25">
      <c r="A12" s="14"/>
      <c r="B12" s="37"/>
      <c r="D12" s="8"/>
      <c r="E12" s="3"/>
      <c r="F12" s="3"/>
      <c r="G12" s="3"/>
      <c r="H12" s="3"/>
      <c r="I12" s="38"/>
      <c r="J12" s="9"/>
      <c r="K12" s="9"/>
      <c r="L12" s="9"/>
      <c r="M12" s="9"/>
    </row>
    <row r="13" spans="1:15" ht="33" customHeight="1" x14ac:dyDescent="0.25">
      <c r="A13" s="39" t="s">
        <v>0</v>
      </c>
      <c r="B13" s="40" t="s">
        <v>1</v>
      </c>
      <c r="C13" s="40" t="s">
        <v>19</v>
      </c>
      <c r="D13" s="40" t="s">
        <v>20</v>
      </c>
      <c r="E13" s="40" t="s">
        <v>11</v>
      </c>
      <c r="F13" s="40" t="s">
        <v>147</v>
      </c>
      <c r="G13" s="40" t="s">
        <v>148</v>
      </c>
      <c r="H13" s="40" t="s">
        <v>150</v>
      </c>
      <c r="I13" s="41" t="s">
        <v>2</v>
      </c>
      <c r="J13" s="41" t="s">
        <v>8</v>
      </c>
      <c r="K13" s="41" t="s">
        <v>9</v>
      </c>
      <c r="L13" s="41" t="s">
        <v>10</v>
      </c>
      <c r="M13" s="41" t="s">
        <v>30</v>
      </c>
    </row>
    <row r="14" spans="1:15" x14ac:dyDescent="0.25">
      <c r="A14" s="39" t="s">
        <v>31</v>
      </c>
      <c r="B14" s="39" t="s">
        <v>32</v>
      </c>
      <c r="C14" s="39" t="s">
        <v>33</v>
      </c>
      <c r="D14" s="39" t="s">
        <v>34</v>
      </c>
      <c r="E14" s="39" t="s">
        <v>35</v>
      </c>
      <c r="F14" s="39" t="s">
        <v>36</v>
      </c>
      <c r="G14" s="39" t="s">
        <v>37</v>
      </c>
      <c r="H14" s="39" t="s">
        <v>37</v>
      </c>
      <c r="I14" s="39" t="s">
        <v>38</v>
      </c>
      <c r="J14" s="39" t="s">
        <v>93</v>
      </c>
      <c r="K14" s="39" t="s">
        <v>94</v>
      </c>
      <c r="L14" s="39" t="s">
        <v>95</v>
      </c>
      <c r="M14" s="39" t="s">
        <v>96</v>
      </c>
    </row>
    <row r="15" spans="1:15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4"/>
      <c r="I15" s="45"/>
      <c r="J15" s="45"/>
      <c r="K15" s="45"/>
      <c r="L15" s="45"/>
      <c r="M15" s="45"/>
    </row>
    <row r="16" spans="1:15" ht="21" customHeight="1" x14ac:dyDescent="0.25">
      <c r="A16" s="46" t="s">
        <v>39</v>
      </c>
      <c r="B16" s="47" t="s">
        <v>40</v>
      </c>
      <c r="C16" s="47"/>
      <c r="D16" s="47"/>
      <c r="E16" s="48"/>
      <c r="F16" s="48"/>
      <c r="G16" s="48"/>
      <c r="H16" s="48"/>
      <c r="I16" s="49"/>
      <c r="J16" s="49"/>
      <c r="K16" s="49"/>
      <c r="L16" s="49"/>
      <c r="M16" s="49"/>
    </row>
    <row r="17" spans="1:13" ht="21" customHeight="1" outlineLevel="1" x14ac:dyDescent="0.25">
      <c r="A17" s="50" t="s">
        <v>41</v>
      </c>
      <c r="B17" s="51" t="s">
        <v>13</v>
      </c>
      <c r="C17" s="51"/>
      <c r="D17" s="51"/>
      <c r="E17" s="52"/>
      <c r="F17" s="52"/>
      <c r="G17" s="52"/>
      <c r="H17" s="52"/>
      <c r="I17" s="53"/>
      <c r="J17" s="53"/>
      <c r="K17" s="53"/>
      <c r="L17" s="53"/>
      <c r="M17" s="53"/>
    </row>
    <row r="18" spans="1:13" ht="21" customHeight="1" outlineLevel="2" x14ac:dyDescent="0.25">
      <c r="A18" s="15" t="s">
        <v>42</v>
      </c>
      <c r="B18" s="10" t="s">
        <v>13</v>
      </c>
      <c r="C18" s="10"/>
      <c r="D18" s="10"/>
      <c r="E18" s="54"/>
      <c r="F18" s="54"/>
      <c r="G18" s="54"/>
      <c r="H18" s="54"/>
      <c r="I18" s="55"/>
      <c r="J18" s="55"/>
      <c r="K18" s="55">
        <f>K19+K22</f>
        <v>0</v>
      </c>
      <c r="L18" s="55"/>
      <c r="M18" s="55"/>
    </row>
    <row r="19" spans="1:13" ht="21" customHeight="1" outlineLevel="3" x14ac:dyDescent="0.25">
      <c r="A19" s="16"/>
      <c r="B19" s="47" t="s">
        <v>14</v>
      </c>
      <c r="C19" s="56"/>
      <c r="D19" s="56"/>
      <c r="E19" s="57"/>
      <c r="F19" s="57"/>
      <c r="G19" s="57"/>
      <c r="H19" s="57"/>
      <c r="I19" s="49"/>
      <c r="J19" s="49"/>
      <c r="K19" s="49">
        <f>SUM(K20:K21)</f>
        <v>0</v>
      </c>
      <c r="L19" s="49"/>
      <c r="M19" s="49"/>
    </row>
    <row r="20" spans="1:13" ht="21" customHeight="1" outlineLevel="3" x14ac:dyDescent="0.25">
      <c r="A20" s="16"/>
      <c r="B20" s="58" t="s">
        <v>67</v>
      </c>
      <c r="C20" s="59"/>
      <c r="D20" s="59"/>
      <c r="E20" s="60" t="s">
        <v>3</v>
      </c>
      <c r="F20" s="95">
        <f>SUM(F23:F27)</f>
        <v>393</v>
      </c>
      <c r="G20" s="95">
        <f>SUM(G23:G27)</f>
        <v>160</v>
      </c>
      <c r="H20" s="95">
        <f>SUM(H23:H27)</f>
        <v>393</v>
      </c>
      <c r="I20" s="49">
        <f>F20+H20+G20</f>
        <v>946</v>
      </c>
      <c r="J20" s="61">
        <f>работа!J20</f>
        <v>0</v>
      </c>
      <c r="K20" s="2">
        <f>J20*I20</f>
        <v>0</v>
      </c>
      <c r="L20" s="49"/>
      <c r="M20" s="49"/>
    </row>
    <row r="21" spans="1:13" ht="21" customHeight="1" outlineLevel="3" x14ac:dyDescent="0.25">
      <c r="A21" s="16"/>
      <c r="B21" s="58" t="s">
        <v>68</v>
      </c>
      <c r="C21" s="59"/>
      <c r="D21" s="59"/>
      <c r="E21" s="60" t="s">
        <v>3</v>
      </c>
      <c r="F21" s="95">
        <f>SUM(F28:F30)</f>
        <v>281.2</v>
      </c>
      <c r="G21" s="95">
        <f t="shared" ref="G21:H21" si="0">SUM(G28:G30)</f>
        <v>101.2</v>
      </c>
      <c r="H21" s="95">
        <f t="shared" si="0"/>
        <v>281.2</v>
      </c>
      <c r="I21" s="49">
        <f>F21+H21+G21</f>
        <v>663.6</v>
      </c>
      <c r="J21" s="61">
        <f>работа!J21</f>
        <v>0</v>
      </c>
      <c r="K21" s="2">
        <f>J21*I21</f>
        <v>0</v>
      </c>
      <c r="L21" s="49"/>
      <c r="M21" s="49"/>
    </row>
    <row r="22" spans="1:13" s="29" customFormat="1" ht="21" customHeight="1" outlineLevel="3" x14ac:dyDescent="0.25">
      <c r="A22" s="81"/>
      <c r="B22" s="82" t="s">
        <v>15</v>
      </c>
      <c r="C22" s="82"/>
      <c r="D22" s="82"/>
      <c r="E22" s="83"/>
      <c r="F22" s="83"/>
      <c r="G22" s="83"/>
      <c r="H22" s="83"/>
      <c r="I22" s="64"/>
      <c r="J22" s="64"/>
      <c r="K22" s="64">
        <f>SUM(K23:K31)</f>
        <v>0</v>
      </c>
      <c r="L22" s="64"/>
      <c r="M22" s="64"/>
    </row>
    <row r="23" spans="1:13" s="29" customFormat="1" ht="63" outlineLevel="3" x14ac:dyDescent="0.25">
      <c r="A23" s="99"/>
      <c r="B23" s="28" t="s">
        <v>21</v>
      </c>
      <c r="C23" s="7"/>
      <c r="D23" s="7" t="s">
        <v>103</v>
      </c>
      <c r="E23" s="7" t="s">
        <v>4</v>
      </c>
      <c r="F23" s="94">
        <v>80</v>
      </c>
      <c r="G23" s="94">
        <v>40</v>
      </c>
      <c r="H23" s="94">
        <v>80</v>
      </c>
      <c r="I23" s="41">
        <f>SUM(F23:H23)</f>
        <v>200</v>
      </c>
      <c r="J23" s="6">
        <f>материал!J19</f>
        <v>0</v>
      </c>
      <c r="K23" s="65">
        <f t="shared" ref="K23:K28" si="1">J23*I23</f>
        <v>0</v>
      </c>
      <c r="L23" s="66"/>
      <c r="M23" s="5" t="s">
        <v>85</v>
      </c>
    </row>
    <row r="24" spans="1:13" s="29" customFormat="1" ht="47.25" outlineLevel="3" x14ac:dyDescent="0.25">
      <c r="A24" s="99"/>
      <c r="B24" s="28" t="s">
        <v>23</v>
      </c>
      <c r="C24" s="7"/>
      <c r="D24" s="7" t="s">
        <v>104</v>
      </c>
      <c r="E24" s="7" t="s">
        <v>4</v>
      </c>
      <c r="F24" s="94">
        <v>100</v>
      </c>
      <c r="G24" s="94">
        <v>60</v>
      </c>
      <c r="H24" s="94">
        <v>100</v>
      </c>
      <c r="I24" s="41">
        <f t="shared" ref="I24:I36" si="2">SUM(F24:H24)</f>
        <v>260</v>
      </c>
      <c r="J24" s="6">
        <f>материал!J20</f>
        <v>0</v>
      </c>
      <c r="K24" s="65">
        <f t="shared" si="1"/>
        <v>0</v>
      </c>
      <c r="L24" s="66"/>
      <c r="M24" s="5" t="s">
        <v>85</v>
      </c>
    </row>
    <row r="25" spans="1:13" s="29" customFormat="1" ht="47.25" outlineLevel="3" x14ac:dyDescent="0.25">
      <c r="A25" s="99"/>
      <c r="B25" s="28" t="s">
        <v>86</v>
      </c>
      <c r="C25" s="7"/>
      <c r="D25" s="7" t="s">
        <v>105</v>
      </c>
      <c r="E25" s="7" t="s">
        <v>4</v>
      </c>
      <c r="F25" s="94">
        <v>100</v>
      </c>
      <c r="G25" s="94">
        <v>0</v>
      </c>
      <c r="H25" s="94">
        <v>100</v>
      </c>
      <c r="I25" s="41">
        <f t="shared" si="2"/>
        <v>200</v>
      </c>
      <c r="J25" s="6">
        <f>материал!J21</f>
        <v>0</v>
      </c>
      <c r="K25" s="65">
        <f>J25*I25</f>
        <v>0</v>
      </c>
      <c r="L25" s="66"/>
      <c r="M25" s="5" t="s">
        <v>85</v>
      </c>
    </row>
    <row r="26" spans="1:13" s="29" customFormat="1" ht="94.5" outlineLevel="3" x14ac:dyDescent="0.25">
      <c r="A26" s="99"/>
      <c r="B26" s="28" t="s">
        <v>87</v>
      </c>
      <c r="C26" s="7"/>
      <c r="D26" s="7" t="s">
        <v>106</v>
      </c>
      <c r="E26" s="7" t="s">
        <v>4</v>
      </c>
      <c r="F26" s="94">
        <v>110</v>
      </c>
      <c r="G26" s="94">
        <v>60</v>
      </c>
      <c r="H26" s="94">
        <v>110</v>
      </c>
      <c r="I26" s="41">
        <f t="shared" si="2"/>
        <v>280</v>
      </c>
      <c r="J26" s="6">
        <f>материал!J22</f>
        <v>0</v>
      </c>
      <c r="K26" s="65">
        <f t="shared" si="1"/>
        <v>0</v>
      </c>
      <c r="L26" s="66"/>
      <c r="M26" s="5" t="s">
        <v>85</v>
      </c>
    </row>
    <row r="27" spans="1:13" s="29" customFormat="1" ht="47.25" outlineLevel="3" x14ac:dyDescent="0.25">
      <c r="A27" s="99"/>
      <c r="B27" s="28" t="s">
        <v>92</v>
      </c>
      <c r="C27" s="7"/>
      <c r="D27" s="7" t="s">
        <v>107</v>
      </c>
      <c r="E27" s="7" t="s">
        <v>4</v>
      </c>
      <c r="F27" s="94">
        <v>3</v>
      </c>
      <c r="G27" s="94">
        <v>0</v>
      </c>
      <c r="H27" s="94">
        <v>3</v>
      </c>
      <c r="I27" s="41">
        <f t="shared" si="2"/>
        <v>6</v>
      </c>
      <c r="J27" s="6">
        <f>материал!J23</f>
        <v>0</v>
      </c>
      <c r="K27" s="65">
        <f t="shared" ref="K27" si="3">J27*I27</f>
        <v>0</v>
      </c>
      <c r="L27" s="66"/>
      <c r="M27" s="5" t="s">
        <v>85</v>
      </c>
    </row>
    <row r="28" spans="1:13" s="29" customFormat="1" ht="63" outlineLevel="3" x14ac:dyDescent="0.25">
      <c r="A28" s="99"/>
      <c r="B28" s="28" t="s">
        <v>22</v>
      </c>
      <c r="C28" s="7"/>
      <c r="D28" s="7" t="s">
        <v>108</v>
      </c>
      <c r="E28" s="7" t="s">
        <v>4</v>
      </c>
      <c r="F28" s="94">
        <v>150</v>
      </c>
      <c r="G28" s="94">
        <v>60</v>
      </c>
      <c r="H28" s="94">
        <v>150</v>
      </c>
      <c r="I28" s="41">
        <f t="shared" si="2"/>
        <v>360</v>
      </c>
      <c r="J28" s="6">
        <f>материал!J24</f>
        <v>0</v>
      </c>
      <c r="K28" s="65">
        <f t="shared" si="1"/>
        <v>0</v>
      </c>
      <c r="L28" s="66"/>
      <c r="M28" s="5" t="s">
        <v>85</v>
      </c>
    </row>
    <row r="29" spans="1:13" s="29" customFormat="1" ht="31.5" outlineLevel="3" x14ac:dyDescent="0.25">
      <c r="A29" s="99"/>
      <c r="B29" s="28" t="s">
        <v>88</v>
      </c>
      <c r="C29" s="7"/>
      <c r="D29" s="7" t="s">
        <v>109</v>
      </c>
      <c r="E29" s="7" t="s">
        <v>4</v>
      </c>
      <c r="F29" s="94">
        <v>130</v>
      </c>
      <c r="G29" s="94">
        <v>40</v>
      </c>
      <c r="H29" s="94">
        <v>130</v>
      </c>
      <c r="I29" s="41">
        <f t="shared" si="2"/>
        <v>300</v>
      </c>
      <c r="J29" s="6">
        <f>материал!J25</f>
        <v>0</v>
      </c>
      <c r="K29" s="65">
        <f>J29*I29</f>
        <v>0</v>
      </c>
      <c r="L29" s="66"/>
      <c r="M29" s="5" t="s">
        <v>85</v>
      </c>
    </row>
    <row r="30" spans="1:13" s="29" customFormat="1" outlineLevel="3" x14ac:dyDescent="0.25">
      <c r="A30" s="99"/>
      <c r="B30" s="28" t="s">
        <v>111</v>
      </c>
      <c r="C30" s="7"/>
      <c r="D30" s="7" t="s">
        <v>110</v>
      </c>
      <c r="E30" s="7" t="s">
        <v>5</v>
      </c>
      <c r="F30" s="94">
        <v>1.2</v>
      </c>
      <c r="G30" s="94">
        <v>1.2</v>
      </c>
      <c r="H30" s="94">
        <v>1.2</v>
      </c>
      <c r="I30" s="41">
        <f t="shared" si="2"/>
        <v>3.6</v>
      </c>
      <c r="J30" s="6">
        <f>материал!J26</f>
        <v>0</v>
      </c>
      <c r="K30" s="65">
        <f>J30*I30</f>
        <v>0</v>
      </c>
      <c r="L30" s="66"/>
      <c r="M30" s="5" t="s">
        <v>85</v>
      </c>
    </row>
    <row r="31" spans="1:13" s="29" customFormat="1" outlineLevel="3" x14ac:dyDescent="0.25">
      <c r="A31" s="100"/>
      <c r="B31" s="98" t="s">
        <v>102</v>
      </c>
      <c r="C31" s="7"/>
      <c r="D31" s="7"/>
      <c r="E31" s="7"/>
      <c r="F31" s="7"/>
      <c r="G31" s="7"/>
      <c r="H31" s="7"/>
      <c r="I31" s="41"/>
      <c r="J31" s="6"/>
      <c r="K31" s="103">
        <f>SUM(K32:K36)</f>
        <v>0</v>
      </c>
      <c r="L31" s="66"/>
      <c r="M31" s="5" t="s">
        <v>85</v>
      </c>
    </row>
    <row r="32" spans="1:13" s="29" customFormat="1" outlineLevel="3" x14ac:dyDescent="0.25">
      <c r="A32" s="100"/>
      <c r="B32" s="87" t="s">
        <v>112</v>
      </c>
      <c r="C32" s="89"/>
      <c r="D32" s="89"/>
      <c r="E32" s="7" t="s">
        <v>5</v>
      </c>
      <c r="F32" s="94">
        <v>4</v>
      </c>
      <c r="G32" s="94">
        <v>2</v>
      </c>
      <c r="H32" s="94">
        <v>4</v>
      </c>
      <c r="I32" s="41">
        <f t="shared" si="2"/>
        <v>10</v>
      </c>
      <c r="J32" s="6">
        <f>материал!J28</f>
        <v>0</v>
      </c>
      <c r="K32" s="65">
        <f t="shared" ref="K32:K36" si="4">J32*I32</f>
        <v>0</v>
      </c>
      <c r="L32" s="66"/>
      <c r="M32" s="5"/>
    </row>
    <row r="33" spans="1:13" s="29" customFormat="1" outlineLevel="3" x14ac:dyDescent="0.25">
      <c r="A33" s="100"/>
      <c r="B33" s="87" t="s">
        <v>113</v>
      </c>
      <c r="C33" s="89"/>
      <c r="D33" s="89"/>
      <c r="E33" s="7" t="s">
        <v>114</v>
      </c>
      <c r="F33" s="94">
        <v>1</v>
      </c>
      <c r="G33" s="94">
        <v>0.5</v>
      </c>
      <c r="H33" s="94">
        <v>1</v>
      </c>
      <c r="I33" s="41">
        <f t="shared" si="2"/>
        <v>2.5</v>
      </c>
      <c r="J33" s="6">
        <f>материал!J29</f>
        <v>0</v>
      </c>
      <c r="K33" s="65">
        <f t="shared" si="4"/>
        <v>0</v>
      </c>
      <c r="L33" s="66"/>
      <c r="M33" s="5"/>
    </row>
    <row r="34" spans="1:13" s="29" customFormat="1" outlineLevel="3" x14ac:dyDescent="0.25">
      <c r="A34" s="100"/>
      <c r="B34" s="87" t="s">
        <v>115</v>
      </c>
      <c r="C34" s="89"/>
      <c r="D34" s="89"/>
      <c r="E34" s="7" t="s">
        <v>5</v>
      </c>
      <c r="F34" s="94">
        <v>260</v>
      </c>
      <c r="G34" s="94">
        <v>80</v>
      </c>
      <c r="H34" s="94">
        <v>260</v>
      </c>
      <c r="I34" s="41">
        <f t="shared" si="2"/>
        <v>600</v>
      </c>
      <c r="J34" s="6">
        <f>материал!J30</f>
        <v>0</v>
      </c>
      <c r="K34" s="65">
        <f t="shared" si="4"/>
        <v>0</v>
      </c>
      <c r="L34" s="66"/>
      <c r="M34" s="5"/>
    </row>
    <row r="35" spans="1:13" s="80" customFormat="1" outlineLevel="3" x14ac:dyDescent="0.25">
      <c r="A35" s="100"/>
      <c r="B35" s="87" t="s">
        <v>116</v>
      </c>
      <c r="C35" s="88"/>
      <c r="D35" s="88"/>
      <c r="E35" s="7" t="s">
        <v>5</v>
      </c>
      <c r="F35" s="94">
        <v>3</v>
      </c>
      <c r="G35" s="94">
        <v>0</v>
      </c>
      <c r="H35" s="94">
        <v>3</v>
      </c>
      <c r="I35" s="41">
        <f t="shared" si="2"/>
        <v>6</v>
      </c>
      <c r="J35" s="6">
        <f>материал!J31</f>
        <v>0</v>
      </c>
      <c r="K35" s="65">
        <f t="shared" si="4"/>
        <v>0</v>
      </c>
      <c r="L35" s="66"/>
      <c r="M35" s="7"/>
    </row>
    <row r="36" spans="1:13" s="29" customFormat="1" outlineLevel="3" x14ac:dyDescent="0.25">
      <c r="A36" s="100"/>
      <c r="B36" s="87" t="s">
        <v>117</v>
      </c>
      <c r="C36" s="89"/>
      <c r="D36" s="89"/>
      <c r="E36" s="7" t="s">
        <v>5</v>
      </c>
      <c r="F36" s="94">
        <v>3</v>
      </c>
      <c r="G36" s="94">
        <v>3</v>
      </c>
      <c r="H36" s="94">
        <v>3</v>
      </c>
      <c r="I36" s="41">
        <f t="shared" si="2"/>
        <v>9</v>
      </c>
      <c r="J36" s="6">
        <f>материал!J32</f>
        <v>0</v>
      </c>
      <c r="K36" s="65">
        <f t="shared" si="4"/>
        <v>0</v>
      </c>
      <c r="L36" s="66"/>
      <c r="M36" s="5"/>
    </row>
    <row r="37" spans="1:13" ht="21" customHeight="1" outlineLevel="1" x14ac:dyDescent="0.25">
      <c r="A37" s="50" t="s">
        <v>43</v>
      </c>
      <c r="B37" s="51" t="s">
        <v>16</v>
      </c>
      <c r="C37" s="51"/>
      <c r="D37" s="51"/>
      <c r="E37" s="52"/>
      <c r="F37" s="52"/>
      <c r="G37" s="52"/>
      <c r="H37" s="52"/>
      <c r="I37" s="53"/>
      <c r="J37" s="53"/>
      <c r="K37" s="53"/>
      <c r="L37" s="53"/>
      <c r="M37" s="53"/>
    </row>
    <row r="38" spans="1:13" ht="21" customHeight="1" outlineLevel="2" x14ac:dyDescent="0.25">
      <c r="A38" s="15" t="s">
        <v>44</v>
      </c>
      <c r="B38" s="10" t="s">
        <v>16</v>
      </c>
      <c r="C38" s="10"/>
      <c r="D38" s="10"/>
      <c r="E38" s="54"/>
      <c r="F38" s="54"/>
      <c r="G38" s="54"/>
      <c r="H38" s="54"/>
      <c r="I38" s="55"/>
      <c r="J38" s="55"/>
      <c r="K38" s="55">
        <f>K39+K52</f>
        <v>0</v>
      </c>
      <c r="L38" s="55"/>
      <c r="M38" s="55"/>
    </row>
    <row r="39" spans="1:13" ht="23.25" customHeight="1" outlineLevel="3" x14ac:dyDescent="0.25">
      <c r="A39" s="16"/>
      <c r="B39" s="47" t="s">
        <v>14</v>
      </c>
      <c r="C39" s="56"/>
      <c r="D39" s="56"/>
      <c r="E39" s="57"/>
      <c r="F39" s="57"/>
      <c r="G39" s="57"/>
      <c r="H39" s="57"/>
      <c r="I39" s="49"/>
      <c r="J39" s="49"/>
      <c r="K39" s="49">
        <f>SUM(K40:K51)</f>
        <v>0</v>
      </c>
      <c r="L39" s="49"/>
      <c r="M39" s="49"/>
    </row>
    <row r="40" spans="1:13" s="84" customFormat="1" ht="23.25" customHeight="1" outlineLevel="3" x14ac:dyDescent="0.25">
      <c r="A40" s="16"/>
      <c r="B40" s="58" t="s">
        <v>69</v>
      </c>
      <c r="C40" s="56"/>
      <c r="D40" s="56"/>
      <c r="E40" s="60" t="s">
        <v>72</v>
      </c>
      <c r="F40" s="95">
        <f>F67</f>
        <v>2</v>
      </c>
      <c r="G40" s="95">
        <f t="shared" ref="G40:H40" si="5">G67</f>
        <v>0</v>
      </c>
      <c r="H40" s="95">
        <f t="shared" si="5"/>
        <v>2</v>
      </c>
      <c r="I40" s="49">
        <f>SUM(F40:H40)</f>
        <v>4</v>
      </c>
      <c r="J40" s="61">
        <f>работа!J25</f>
        <v>0</v>
      </c>
      <c r="K40" s="61">
        <f>J40*I40</f>
        <v>0</v>
      </c>
      <c r="L40" s="49"/>
      <c r="M40" s="49"/>
    </row>
    <row r="41" spans="1:13" s="84" customFormat="1" ht="23.25" customHeight="1" outlineLevel="3" x14ac:dyDescent="0.25">
      <c r="A41" s="16"/>
      <c r="B41" s="58" t="s">
        <v>82</v>
      </c>
      <c r="C41" s="56"/>
      <c r="D41" s="56"/>
      <c r="E41" s="60" t="s">
        <v>72</v>
      </c>
      <c r="F41" s="95">
        <f>F71</f>
        <v>1</v>
      </c>
      <c r="G41" s="95">
        <f t="shared" ref="G41:H41" si="6">G71</f>
        <v>0</v>
      </c>
      <c r="H41" s="95">
        <f t="shared" si="6"/>
        <v>1</v>
      </c>
      <c r="I41" s="49">
        <f t="shared" ref="I41:I51" si="7">SUM(F41:H41)</f>
        <v>2</v>
      </c>
      <c r="J41" s="61">
        <f>работа!J26</f>
        <v>0</v>
      </c>
      <c r="K41" s="61">
        <f t="shared" ref="K41:K51" si="8">J41*I41</f>
        <v>0</v>
      </c>
      <c r="L41" s="49"/>
      <c r="M41" s="49"/>
    </row>
    <row r="42" spans="1:13" s="84" customFormat="1" ht="23.25" customHeight="1" outlineLevel="3" x14ac:dyDescent="0.25">
      <c r="A42" s="16"/>
      <c r="B42" s="58" t="s">
        <v>70</v>
      </c>
      <c r="C42" s="56"/>
      <c r="D42" s="56"/>
      <c r="E42" s="60" t="s">
        <v>72</v>
      </c>
      <c r="F42" s="95">
        <f>F72</f>
        <v>1</v>
      </c>
      <c r="G42" s="95">
        <f t="shared" ref="G42:H42" si="9">G72</f>
        <v>0</v>
      </c>
      <c r="H42" s="95">
        <f t="shared" si="9"/>
        <v>1</v>
      </c>
      <c r="I42" s="49">
        <f t="shared" si="7"/>
        <v>2</v>
      </c>
      <c r="J42" s="61">
        <f>работа!J27</f>
        <v>0</v>
      </c>
      <c r="K42" s="61">
        <f t="shared" si="8"/>
        <v>0</v>
      </c>
      <c r="L42" s="49"/>
      <c r="M42" s="49"/>
    </row>
    <row r="43" spans="1:13" s="84" customFormat="1" ht="23.25" customHeight="1" outlineLevel="3" x14ac:dyDescent="0.25">
      <c r="A43" s="16"/>
      <c r="B43" s="58" t="s">
        <v>71</v>
      </c>
      <c r="C43" s="56"/>
      <c r="D43" s="56"/>
      <c r="E43" s="60" t="s">
        <v>73</v>
      </c>
      <c r="F43" s="95">
        <f>F74</f>
        <v>2</v>
      </c>
      <c r="G43" s="95">
        <f t="shared" ref="G43:H43" si="10">G74</f>
        <v>0</v>
      </c>
      <c r="H43" s="95">
        <f t="shared" si="10"/>
        <v>2</v>
      </c>
      <c r="I43" s="49">
        <f t="shared" si="7"/>
        <v>4</v>
      </c>
      <c r="J43" s="61">
        <f>работа!J28</f>
        <v>0</v>
      </c>
      <c r="K43" s="61">
        <f t="shared" si="8"/>
        <v>0</v>
      </c>
      <c r="L43" s="49"/>
      <c r="M43" s="49"/>
    </row>
    <row r="44" spans="1:13" s="84" customFormat="1" ht="23.25" customHeight="1" outlineLevel="3" x14ac:dyDescent="0.25">
      <c r="A44" s="16"/>
      <c r="B44" s="58" t="s">
        <v>74</v>
      </c>
      <c r="C44" s="56"/>
      <c r="D44" s="56"/>
      <c r="E44" s="60" t="s">
        <v>72</v>
      </c>
      <c r="F44" s="95">
        <f>F68</f>
        <v>1</v>
      </c>
      <c r="G44" s="95">
        <f t="shared" ref="G44:H44" si="11">G68</f>
        <v>0</v>
      </c>
      <c r="H44" s="95">
        <f t="shared" si="11"/>
        <v>1</v>
      </c>
      <c r="I44" s="49">
        <f t="shared" si="7"/>
        <v>2</v>
      </c>
      <c r="J44" s="61">
        <f>работа!J29</f>
        <v>0</v>
      </c>
      <c r="K44" s="61">
        <f t="shared" si="8"/>
        <v>0</v>
      </c>
      <c r="L44" s="85" t="s">
        <v>83</v>
      </c>
      <c r="M44" s="49"/>
    </row>
    <row r="45" spans="1:13" s="84" customFormat="1" ht="23.25" customHeight="1" outlineLevel="3" x14ac:dyDescent="0.25">
      <c r="A45" s="16"/>
      <c r="B45" s="58" t="s">
        <v>75</v>
      </c>
      <c r="C45" s="59"/>
      <c r="D45" s="59"/>
      <c r="E45" s="60" t="s">
        <v>72</v>
      </c>
      <c r="F45" s="95">
        <f>F73</f>
        <v>3</v>
      </c>
      <c r="G45" s="95">
        <f t="shared" ref="G45:H45" si="12">G73</f>
        <v>0</v>
      </c>
      <c r="H45" s="95">
        <f t="shared" si="12"/>
        <v>3</v>
      </c>
      <c r="I45" s="49">
        <f t="shared" si="7"/>
        <v>6</v>
      </c>
      <c r="J45" s="61">
        <f>работа!J30</f>
        <v>0</v>
      </c>
      <c r="K45" s="61">
        <f t="shared" si="8"/>
        <v>0</v>
      </c>
      <c r="L45" s="49"/>
      <c r="M45" s="49"/>
    </row>
    <row r="46" spans="1:13" s="84" customFormat="1" ht="42.75" customHeight="1" outlineLevel="3" x14ac:dyDescent="0.25">
      <c r="A46" s="16"/>
      <c r="B46" s="58" t="s">
        <v>76</v>
      </c>
      <c r="C46" s="59"/>
      <c r="D46" s="59"/>
      <c r="E46" s="60" t="s">
        <v>72</v>
      </c>
      <c r="F46" s="95">
        <f>F53</f>
        <v>1</v>
      </c>
      <c r="G46" s="95">
        <f t="shared" ref="G46:H46" si="13">G53</f>
        <v>1</v>
      </c>
      <c r="H46" s="95">
        <f t="shared" si="13"/>
        <v>1</v>
      </c>
      <c r="I46" s="49">
        <f t="shared" si="7"/>
        <v>3</v>
      </c>
      <c r="J46" s="61">
        <f>работа!J31</f>
        <v>0</v>
      </c>
      <c r="K46" s="61">
        <f t="shared" si="8"/>
        <v>0</v>
      </c>
      <c r="L46" s="85" t="s">
        <v>84</v>
      </c>
      <c r="M46" s="49"/>
    </row>
    <row r="47" spans="1:13" s="84" customFormat="1" ht="21.75" customHeight="1" outlineLevel="3" x14ac:dyDescent="0.25">
      <c r="A47" s="16"/>
      <c r="B47" s="58" t="s">
        <v>77</v>
      </c>
      <c r="C47" s="59"/>
      <c r="D47" s="59"/>
      <c r="E47" s="60" t="s">
        <v>72</v>
      </c>
      <c r="F47" s="95">
        <f>F62</f>
        <v>1</v>
      </c>
      <c r="G47" s="95">
        <f t="shared" ref="G47:H47" si="14">G62</f>
        <v>1</v>
      </c>
      <c r="H47" s="95">
        <f t="shared" si="14"/>
        <v>1</v>
      </c>
      <c r="I47" s="49">
        <f t="shared" si="7"/>
        <v>3</v>
      </c>
      <c r="J47" s="61">
        <f>работа!J32</f>
        <v>0</v>
      </c>
      <c r="K47" s="61">
        <f t="shared" si="8"/>
        <v>0</v>
      </c>
      <c r="L47" s="49"/>
      <c r="M47" s="49"/>
    </row>
    <row r="48" spans="1:13" s="84" customFormat="1" ht="21.75" customHeight="1" outlineLevel="3" x14ac:dyDescent="0.25">
      <c r="A48" s="16"/>
      <c r="B48" s="58" t="s">
        <v>78</v>
      </c>
      <c r="C48" s="59"/>
      <c r="D48" s="59"/>
      <c r="E48" s="60" t="s">
        <v>72</v>
      </c>
      <c r="F48" s="95">
        <f>F56</f>
        <v>1</v>
      </c>
      <c r="G48" s="95">
        <f t="shared" ref="G48:H48" si="15">G56</f>
        <v>1</v>
      </c>
      <c r="H48" s="95">
        <f t="shared" si="15"/>
        <v>1</v>
      </c>
      <c r="I48" s="49">
        <f t="shared" si="7"/>
        <v>3</v>
      </c>
      <c r="J48" s="61">
        <f>работа!J33</f>
        <v>0</v>
      </c>
      <c r="K48" s="61">
        <f t="shared" si="8"/>
        <v>0</v>
      </c>
      <c r="L48" s="49"/>
      <c r="M48" s="49"/>
    </row>
    <row r="49" spans="1:13" s="84" customFormat="1" ht="21.75" customHeight="1" outlineLevel="3" x14ac:dyDescent="0.25">
      <c r="A49" s="16"/>
      <c r="B49" s="58" t="s">
        <v>79</v>
      </c>
      <c r="C49" s="59"/>
      <c r="D49" s="59"/>
      <c r="E49" s="60" t="s">
        <v>72</v>
      </c>
      <c r="F49" s="95">
        <f>F55</f>
        <v>1</v>
      </c>
      <c r="G49" s="95">
        <f t="shared" ref="G49:H49" si="16">G55</f>
        <v>1</v>
      </c>
      <c r="H49" s="95">
        <f t="shared" si="16"/>
        <v>1</v>
      </c>
      <c r="I49" s="49">
        <f t="shared" si="7"/>
        <v>3</v>
      </c>
      <c r="J49" s="61">
        <f>работа!J34</f>
        <v>0</v>
      </c>
      <c r="K49" s="61">
        <f t="shared" si="8"/>
        <v>0</v>
      </c>
      <c r="L49" s="49"/>
      <c r="M49" s="49"/>
    </row>
    <row r="50" spans="1:13" s="84" customFormat="1" ht="21.75" customHeight="1" outlineLevel="3" x14ac:dyDescent="0.25">
      <c r="A50" s="16"/>
      <c r="B50" s="58" t="s">
        <v>81</v>
      </c>
      <c r="C50" s="59"/>
      <c r="D50" s="59"/>
      <c r="E50" s="60" t="s">
        <v>72</v>
      </c>
      <c r="F50" s="95">
        <f>F58</f>
        <v>2</v>
      </c>
      <c r="G50" s="95">
        <f t="shared" ref="G50:H50" si="17">G58</f>
        <v>1</v>
      </c>
      <c r="H50" s="95">
        <f t="shared" si="17"/>
        <v>2</v>
      </c>
      <c r="I50" s="49">
        <f t="shared" si="7"/>
        <v>5</v>
      </c>
      <c r="J50" s="61">
        <f>работа!J35</f>
        <v>0</v>
      </c>
      <c r="K50" s="61">
        <f t="shared" si="8"/>
        <v>0</v>
      </c>
      <c r="L50" s="49"/>
      <c r="M50" s="49"/>
    </row>
    <row r="51" spans="1:13" s="84" customFormat="1" ht="21.75" customHeight="1" outlineLevel="3" x14ac:dyDescent="0.25">
      <c r="A51" s="16"/>
      <c r="B51" s="58" t="s">
        <v>80</v>
      </c>
      <c r="C51" s="59"/>
      <c r="D51" s="59"/>
      <c r="E51" s="60" t="s">
        <v>72</v>
      </c>
      <c r="F51" s="95">
        <f>F57+F75</f>
        <v>2</v>
      </c>
      <c r="G51" s="95">
        <f t="shared" ref="G51:H51" si="18">G57+G75</f>
        <v>0</v>
      </c>
      <c r="H51" s="95">
        <f t="shared" si="18"/>
        <v>2</v>
      </c>
      <c r="I51" s="49">
        <f t="shared" si="7"/>
        <v>4</v>
      </c>
      <c r="J51" s="61">
        <f>работа!J36</f>
        <v>0</v>
      </c>
      <c r="K51" s="61">
        <f t="shared" si="8"/>
        <v>0</v>
      </c>
      <c r="L51" s="49"/>
      <c r="M51" s="49"/>
    </row>
    <row r="52" spans="1:13" s="29" customFormat="1" ht="21.75" customHeight="1" outlineLevel="3" x14ac:dyDescent="0.25">
      <c r="A52" s="81"/>
      <c r="B52" s="82" t="s">
        <v>15</v>
      </c>
      <c r="C52" s="82"/>
      <c r="D52" s="82"/>
      <c r="E52" s="83"/>
      <c r="F52" s="83"/>
      <c r="G52" s="83"/>
      <c r="H52" s="83"/>
      <c r="I52" s="64"/>
      <c r="J52" s="41"/>
      <c r="K52" s="64">
        <f>SUM(K53:K76)</f>
        <v>0</v>
      </c>
      <c r="L52" s="64"/>
      <c r="M52" s="64"/>
    </row>
    <row r="53" spans="1:13" s="80" customFormat="1" outlineLevel="3" x14ac:dyDescent="0.25">
      <c r="A53" s="99"/>
      <c r="B53" s="92" t="s">
        <v>126</v>
      </c>
      <c r="C53" s="96" t="s">
        <v>45</v>
      </c>
      <c r="D53" s="97" t="s">
        <v>127</v>
      </c>
      <c r="E53" s="5" t="s">
        <v>5</v>
      </c>
      <c r="F53" s="94">
        <v>1</v>
      </c>
      <c r="G53" s="94">
        <v>1</v>
      </c>
      <c r="H53" s="94">
        <v>1</v>
      </c>
      <c r="I53" s="41">
        <f>SUM(F53:H53)</f>
        <v>3</v>
      </c>
      <c r="J53" s="93">
        <f>материал!J35</f>
        <v>0</v>
      </c>
      <c r="K53" s="86">
        <f t="shared" ref="K53:K83" si="19">J53*I53</f>
        <v>0</v>
      </c>
      <c r="L53" s="66"/>
      <c r="M53" s="7" t="s">
        <v>85</v>
      </c>
    </row>
    <row r="54" spans="1:13" s="80" customFormat="1" ht="31.5" outlineLevel="3" x14ac:dyDescent="0.25">
      <c r="A54" s="99"/>
      <c r="B54" s="28" t="s">
        <v>131</v>
      </c>
      <c r="C54" s="7"/>
      <c r="D54" s="7" t="s">
        <v>132</v>
      </c>
      <c r="E54" s="7" t="s">
        <v>5</v>
      </c>
      <c r="F54" s="94">
        <v>1</v>
      </c>
      <c r="G54" s="94">
        <v>1</v>
      </c>
      <c r="H54" s="94">
        <v>1</v>
      </c>
      <c r="I54" s="41">
        <f t="shared" ref="I54:I83" si="20">SUM(F54:H54)</f>
        <v>3</v>
      </c>
      <c r="J54" s="93">
        <f>материал!J36</f>
        <v>0</v>
      </c>
      <c r="K54" s="86">
        <f t="shared" si="19"/>
        <v>0</v>
      </c>
      <c r="L54" s="66"/>
      <c r="M54" s="7" t="s">
        <v>85</v>
      </c>
    </row>
    <row r="55" spans="1:13" s="80" customFormat="1" ht="63" outlineLevel="3" x14ac:dyDescent="0.25">
      <c r="A55" s="99"/>
      <c r="B55" s="28" t="s">
        <v>46</v>
      </c>
      <c r="C55" s="7"/>
      <c r="D55" s="7" t="s">
        <v>128</v>
      </c>
      <c r="E55" s="7" t="s">
        <v>5</v>
      </c>
      <c r="F55" s="94">
        <v>1</v>
      </c>
      <c r="G55" s="94">
        <v>1</v>
      </c>
      <c r="H55" s="94">
        <v>1</v>
      </c>
      <c r="I55" s="41">
        <f t="shared" si="20"/>
        <v>3</v>
      </c>
      <c r="J55" s="93">
        <f>материал!J37</f>
        <v>0</v>
      </c>
      <c r="K55" s="65">
        <f>J55*I55</f>
        <v>0</v>
      </c>
      <c r="L55" s="66"/>
      <c r="M55" s="7" t="s">
        <v>85</v>
      </c>
    </row>
    <row r="56" spans="1:13" s="80" customFormat="1" ht="47.25" outlineLevel="3" x14ac:dyDescent="0.25">
      <c r="A56" s="99"/>
      <c r="B56" s="28" t="s">
        <v>56</v>
      </c>
      <c r="C56" s="7"/>
      <c r="D56" s="7" t="s">
        <v>129</v>
      </c>
      <c r="E56" s="7" t="s">
        <v>5</v>
      </c>
      <c r="F56" s="94">
        <v>1</v>
      </c>
      <c r="G56" s="94">
        <v>1</v>
      </c>
      <c r="H56" s="94">
        <v>1</v>
      </c>
      <c r="I56" s="41">
        <f t="shared" si="20"/>
        <v>3</v>
      </c>
      <c r="J56" s="93">
        <f>материал!J38</f>
        <v>0</v>
      </c>
      <c r="K56" s="65">
        <f>J56*I56</f>
        <v>0</v>
      </c>
      <c r="L56" s="66"/>
      <c r="M56" s="7" t="s">
        <v>85</v>
      </c>
    </row>
    <row r="57" spans="1:13" s="80" customFormat="1" ht="31.5" outlineLevel="3" x14ac:dyDescent="0.25">
      <c r="A57" s="99"/>
      <c r="B57" s="28" t="s">
        <v>64</v>
      </c>
      <c r="C57" s="7"/>
      <c r="D57" s="7" t="s">
        <v>133</v>
      </c>
      <c r="E57" s="7" t="s">
        <v>5</v>
      </c>
      <c r="F57" s="94">
        <v>1</v>
      </c>
      <c r="G57" s="94">
        <v>0</v>
      </c>
      <c r="H57" s="94">
        <v>1</v>
      </c>
      <c r="I57" s="41">
        <f t="shared" si="20"/>
        <v>2</v>
      </c>
      <c r="J57" s="93">
        <f>материал!J39</f>
        <v>0</v>
      </c>
      <c r="K57" s="86">
        <f t="shared" si="19"/>
        <v>0</v>
      </c>
      <c r="L57" s="66"/>
      <c r="M57" s="7" t="s">
        <v>85</v>
      </c>
    </row>
    <row r="58" spans="1:13" s="80" customFormat="1" ht="63" outlineLevel="3" x14ac:dyDescent="0.25">
      <c r="A58" s="99"/>
      <c r="B58" s="28" t="s">
        <v>24</v>
      </c>
      <c r="C58" s="7"/>
      <c r="D58" s="7" t="s">
        <v>130</v>
      </c>
      <c r="E58" s="7" t="s">
        <v>5</v>
      </c>
      <c r="F58" s="94">
        <v>2</v>
      </c>
      <c r="G58" s="94">
        <v>1</v>
      </c>
      <c r="H58" s="94">
        <v>2</v>
      </c>
      <c r="I58" s="41">
        <f t="shared" si="20"/>
        <v>5</v>
      </c>
      <c r="J58" s="93">
        <f>материал!J40</f>
        <v>0</v>
      </c>
      <c r="K58" s="65">
        <f t="shared" si="19"/>
        <v>0</v>
      </c>
      <c r="L58" s="66"/>
      <c r="M58" s="7" t="s">
        <v>85</v>
      </c>
    </row>
    <row r="59" spans="1:13" s="80" customFormat="1" ht="63" outlineLevel="3" x14ac:dyDescent="0.25">
      <c r="A59" s="99"/>
      <c r="B59" s="28" t="s">
        <v>138</v>
      </c>
      <c r="C59" s="7"/>
      <c r="D59" s="7" t="s">
        <v>97</v>
      </c>
      <c r="E59" s="7" t="s">
        <v>5</v>
      </c>
      <c r="F59" s="94">
        <v>4</v>
      </c>
      <c r="G59" s="94">
        <v>1</v>
      </c>
      <c r="H59" s="94">
        <v>4</v>
      </c>
      <c r="I59" s="41">
        <f t="shared" si="20"/>
        <v>9</v>
      </c>
      <c r="J59" s="93">
        <f>материал!J41</f>
        <v>0</v>
      </c>
      <c r="K59" s="65">
        <f t="shared" si="19"/>
        <v>0</v>
      </c>
      <c r="L59" s="66"/>
      <c r="M59" s="7" t="s">
        <v>85</v>
      </c>
    </row>
    <row r="60" spans="1:13" s="80" customFormat="1" ht="47.25" outlineLevel="3" x14ac:dyDescent="0.25">
      <c r="A60" s="99"/>
      <c r="B60" s="28" t="s">
        <v>151</v>
      </c>
      <c r="C60" s="7"/>
      <c r="D60" s="7" t="s">
        <v>101</v>
      </c>
      <c r="E60" s="7" t="s">
        <v>5</v>
      </c>
      <c r="F60" s="94">
        <v>1</v>
      </c>
      <c r="G60" s="94">
        <v>0</v>
      </c>
      <c r="H60" s="94">
        <v>1</v>
      </c>
      <c r="I60" s="41">
        <f t="shared" si="20"/>
        <v>2</v>
      </c>
      <c r="J60" s="93">
        <f>материал!J42</f>
        <v>0</v>
      </c>
      <c r="K60" s="65">
        <f t="shared" si="19"/>
        <v>0</v>
      </c>
      <c r="L60" s="66"/>
      <c r="M60" s="7" t="s">
        <v>85</v>
      </c>
    </row>
    <row r="61" spans="1:13" s="80" customFormat="1" outlineLevel="3" x14ac:dyDescent="0.25">
      <c r="A61" s="99"/>
      <c r="B61" s="28" t="s">
        <v>98</v>
      </c>
      <c r="C61" s="7"/>
      <c r="D61" s="7"/>
      <c r="E61" s="7" t="s">
        <v>5</v>
      </c>
      <c r="F61" s="94">
        <v>1</v>
      </c>
      <c r="G61" s="94">
        <v>0</v>
      </c>
      <c r="H61" s="94">
        <v>1</v>
      </c>
      <c r="I61" s="41">
        <f t="shared" si="20"/>
        <v>2</v>
      </c>
      <c r="J61" s="93">
        <f>материал!J43</f>
        <v>0</v>
      </c>
      <c r="K61" s="65">
        <f t="shared" si="19"/>
        <v>0</v>
      </c>
      <c r="L61" s="66"/>
      <c r="M61" s="7" t="s">
        <v>85</v>
      </c>
    </row>
    <row r="62" spans="1:13" s="80" customFormat="1" ht="63" outlineLevel="3" x14ac:dyDescent="0.25">
      <c r="A62" s="99"/>
      <c r="B62" s="28" t="s">
        <v>62</v>
      </c>
      <c r="C62" s="7"/>
      <c r="D62" s="7" t="s">
        <v>100</v>
      </c>
      <c r="E62" s="7" t="s">
        <v>5</v>
      </c>
      <c r="F62" s="94">
        <v>1</v>
      </c>
      <c r="G62" s="94">
        <v>1</v>
      </c>
      <c r="H62" s="94">
        <v>1</v>
      </c>
      <c r="I62" s="41">
        <f t="shared" si="20"/>
        <v>3</v>
      </c>
      <c r="J62" s="93">
        <f>материал!J44</f>
        <v>0</v>
      </c>
      <c r="K62" s="65">
        <f t="shared" si="19"/>
        <v>0</v>
      </c>
      <c r="L62" s="66"/>
      <c r="M62" s="7" t="s">
        <v>85</v>
      </c>
    </row>
    <row r="63" spans="1:13" s="80" customFormat="1" ht="47.25" outlineLevel="3" x14ac:dyDescent="0.25">
      <c r="A63" s="99"/>
      <c r="B63" s="92" t="s">
        <v>91</v>
      </c>
      <c r="C63" s="96"/>
      <c r="D63" s="97" t="s">
        <v>152</v>
      </c>
      <c r="E63" s="5" t="s">
        <v>5</v>
      </c>
      <c r="F63" s="94">
        <v>1</v>
      </c>
      <c r="G63" s="94">
        <v>0</v>
      </c>
      <c r="H63" s="94">
        <v>1</v>
      </c>
      <c r="I63" s="41">
        <f t="shared" si="20"/>
        <v>2</v>
      </c>
      <c r="J63" s="93">
        <f>материал!J45</f>
        <v>0</v>
      </c>
      <c r="K63" s="86">
        <f t="shared" ref="K63" si="21">J63*I63</f>
        <v>0</v>
      </c>
      <c r="L63" s="66"/>
      <c r="M63" s="7" t="s">
        <v>85</v>
      </c>
    </row>
    <row r="64" spans="1:13" s="80" customFormat="1" ht="47.25" outlineLevel="3" x14ac:dyDescent="0.25">
      <c r="A64" s="99"/>
      <c r="B64" s="92" t="s">
        <v>153</v>
      </c>
      <c r="C64" s="5"/>
      <c r="D64" s="7" t="s">
        <v>99</v>
      </c>
      <c r="E64" s="5" t="s">
        <v>5</v>
      </c>
      <c r="F64" s="94">
        <v>1</v>
      </c>
      <c r="G64" s="94">
        <v>0</v>
      </c>
      <c r="H64" s="94">
        <v>1</v>
      </c>
      <c r="I64" s="41">
        <f t="shared" si="20"/>
        <v>2</v>
      </c>
      <c r="J64" s="93">
        <f>материал!J46</f>
        <v>0</v>
      </c>
      <c r="K64" s="86">
        <f t="shared" ref="K64" si="22">J64*I64</f>
        <v>0</v>
      </c>
      <c r="L64" s="66"/>
      <c r="M64" s="7" t="s">
        <v>85</v>
      </c>
    </row>
    <row r="65" spans="1:13" s="80" customFormat="1" outlineLevel="3" x14ac:dyDescent="0.25">
      <c r="A65" s="99"/>
      <c r="B65" s="28" t="s">
        <v>139</v>
      </c>
      <c r="C65" s="7"/>
      <c r="D65" s="7"/>
      <c r="E65" s="7" t="s">
        <v>5</v>
      </c>
      <c r="F65" s="94">
        <v>1</v>
      </c>
      <c r="G65" s="94">
        <v>0</v>
      </c>
      <c r="H65" s="94">
        <v>1</v>
      </c>
      <c r="I65" s="41">
        <f t="shared" si="20"/>
        <v>2</v>
      </c>
      <c r="J65" s="93">
        <f>материал!J47</f>
        <v>0</v>
      </c>
      <c r="K65" s="65">
        <f t="shared" si="19"/>
        <v>0</v>
      </c>
      <c r="L65" s="66"/>
      <c r="M65" s="7" t="s">
        <v>85</v>
      </c>
    </row>
    <row r="66" spans="1:13" s="80" customFormat="1" ht="31.5" outlineLevel="3" x14ac:dyDescent="0.25">
      <c r="A66" s="99"/>
      <c r="B66" s="28" t="s">
        <v>146</v>
      </c>
      <c r="C66" s="7"/>
      <c r="D66" s="7" t="s">
        <v>118</v>
      </c>
      <c r="E66" s="7" t="s">
        <v>4</v>
      </c>
      <c r="F66" s="94">
        <v>40</v>
      </c>
      <c r="G66" s="94">
        <v>0</v>
      </c>
      <c r="H66" s="94">
        <v>40</v>
      </c>
      <c r="I66" s="41">
        <f t="shared" si="20"/>
        <v>80</v>
      </c>
      <c r="J66" s="93">
        <f>материал!J48</f>
        <v>0</v>
      </c>
      <c r="K66" s="65">
        <f t="shared" si="19"/>
        <v>0</v>
      </c>
      <c r="L66" s="66"/>
      <c r="M66" s="7" t="s">
        <v>85</v>
      </c>
    </row>
    <row r="67" spans="1:13" s="80" customFormat="1" ht="47.25" outlineLevel="3" x14ac:dyDescent="0.25">
      <c r="A67" s="99"/>
      <c r="B67" s="28" t="s">
        <v>61</v>
      </c>
      <c r="C67" s="7"/>
      <c r="D67" s="7" t="s">
        <v>135</v>
      </c>
      <c r="E67" s="7" t="s">
        <v>5</v>
      </c>
      <c r="F67" s="94">
        <v>2</v>
      </c>
      <c r="G67" s="94">
        <v>0</v>
      </c>
      <c r="H67" s="94">
        <v>2</v>
      </c>
      <c r="I67" s="41">
        <f t="shared" si="20"/>
        <v>4</v>
      </c>
      <c r="J67" s="93">
        <f>материал!J49</f>
        <v>0</v>
      </c>
      <c r="K67" s="65">
        <f t="shared" si="19"/>
        <v>0</v>
      </c>
      <c r="L67" s="66"/>
      <c r="M67" s="7" t="s">
        <v>85</v>
      </c>
    </row>
    <row r="68" spans="1:13" s="80" customFormat="1" ht="31.5" outlineLevel="3" x14ac:dyDescent="0.25">
      <c r="A68" s="99"/>
      <c r="B68" s="28" t="s">
        <v>60</v>
      </c>
      <c r="C68" s="7"/>
      <c r="D68" s="7" t="s">
        <v>136</v>
      </c>
      <c r="E68" s="7" t="s">
        <v>5</v>
      </c>
      <c r="F68" s="94">
        <v>1</v>
      </c>
      <c r="G68" s="94">
        <v>0</v>
      </c>
      <c r="H68" s="94">
        <v>1</v>
      </c>
      <c r="I68" s="41">
        <f t="shared" si="20"/>
        <v>2</v>
      </c>
      <c r="J68" s="93">
        <f>материал!J50</f>
        <v>0</v>
      </c>
      <c r="K68" s="65">
        <f t="shared" si="19"/>
        <v>0</v>
      </c>
      <c r="L68" s="66"/>
      <c r="M68" s="7" t="s">
        <v>85</v>
      </c>
    </row>
    <row r="69" spans="1:13" s="80" customFormat="1" ht="31.5" outlineLevel="3" x14ac:dyDescent="0.25">
      <c r="A69" s="99"/>
      <c r="B69" s="28" t="s">
        <v>47</v>
      </c>
      <c r="C69" s="7"/>
      <c r="D69" s="7" t="s">
        <v>137</v>
      </c>
      <c r="E69" s="7" t="s">
        <v>5</v>
      </c>
      <c r="F69" s="94">
        <v>1</v>
      </c>
      <c r="G69" s="94">
        <v>0</v>
      </c>
      <c r="H69" s="94">
        <v>1</v>
      </c>
      <c r="I69" s="41">
        <f t="shared" si="20"/>
        <v>2</v>
      </c>
      <c r="J69" s="93">
        <f>материал!J51</f>
        <v>0</v>
      </c>
      <c r="K69" s="65">
        <f t="shared" si="19"/>
        <v>0</v>
      </c>
      <c r="L69" s="66"/>
      <c r="M69" s="7" t="s">
        <v>85</v>
      </c>
    </row>
    <row r="70" spans="1:13" s="80" customFormat="1" ht="31.5" outlineLevel="3" x14ac:dyDescent="0.25">
      <c r="A70" s="99"/>
      <c r="B70" s="28" t="s">
        <v>59</v>
      </c>
      <c r="C70" s="7" t="s">
        <v>140</v>
      </c>
      <c r="D70" s="7" t="s">
        <v>141</v>
      </c>
      <c r="E70" s="7" t="s">
        <v>5</v>
      </c>
      <c r="F70" s="94">
        <v>1</v>
      </c>
      <c r="G70" s="94">
        <v>0</v>
      </c>
      <c r="H70" s="94">
        <v>1</v>
      </c>
      <c r="I70" s="41">
        <f t="shared" si="20"/>
        <v>2</v>
      </c>
      <c r="J70" s="93">
        <f>материал!J52</f>
        <v>0</v>
      </c>
      <c r="K70" s="65">
        <f t="shared" si="19"/>
        <v>0</v>
      </c>
      <c r="L70" s="66"/>
      <c r="M70" s="7" t="s">
        <v>85</v>
      </c>
    </row>
    <row r="71" spans="1:13" s="80" customFormat="1" ht="63" outlineLevel="3" x14ac:dyDescent="0.25">
      <c r="A71" s="99"/>
      <c r="B71" s="28" t="s">
        <v>58</v>
      </c>
      <c r="C71" s="7"/>
      <c r="D71" s="7" t="s">
        <v>142</v>
      </c>
      <c r="E71" s="7" t="s">
        <v>5</v>
      </c>
      <c r="F71" s="94">
        <v>1</v>
      </c>
      <c r="G71" s="94">
        <v>0</v>
      </c>
      <c r="H71" s="94">
        <v>1</v>
      </c>
      <c r="I71" s="41">
        <f t="shared" si="20"/>
        <v>2</v>
      </c>
      <c r="J71" s="93">
        <f>материал!J53</f>
        <v>0</v>
      </c>
      <c r="K71" s="65">
        <f t="shared" ref="K71" si="23">J71*I71</f>
        <v>0</v>
      </c>
      <c r="L71" s="66"/>
      <c r="M71" s="7" t="s">
        <v>85</v>
      </c>
    </row>
    <row r="72" spans="1:13" s="80" customFormat="1" ht="31.5" outlineLevel="3" x14ac:dyDescent="0.25">
      <c r="A72" s="99"/>
      <c r="B72" s="28" t="s">
        <v>57</v>
      </c>
      <c r="C72" s="7"/>
      <c r="D72" s="7" t="s">
        <v>143</v>
      </c>
      <c r="E72" s="7" t="s">
        <v>5</v>
      </c>
      <c r="F72" s="94">
        <v>1</v>
      </c>
      <c r="G72" s="94">
        <v>0</v>
      </c>
      <c r="H72" s="94">
        <v>1</v>
      </c>
      <c r="I72" s="41">
        <f t="shared" si="20"/>
        <v>2</v>
      </c>
      <c r="J72" s="93">
        <f>материал!J54</f>
        <v>0</v>
      </c>
      <c r="K72" s="65">
        <f t="shared" si="19"/>
        <v>0</v>
      </c>
      <c r="L72" s="66"/>
      <c r="M72" s="7" t="s">
        <v>85</v>
      </c>
    </row>
    <row r="73" spans="1:13" s="80" customFormat="1" ht="31.5" outlineLevel="3" x14ac:dyDescent="0.25">
      <c r="A73" s="99"/>
      <c r="B73" s="28" t="s">
        <v>63</v>
      </c>
      <c r="C73" s="7"/>
      <c r="D73" s="7" t="s">
        <v>144</v>
      </c>
      <c r="E73" s="7" t="s">
        <v>5</v>
      </c>
      <c r="F73" s="94">
        <v>3</v>
      </c>
      <c r="G73" s="94">
        <v>0</v>
      </c>
      <c r="H73" s="94">
        <v>3</v>
      </c>
      <c r="I73" s="41">
        <f t="shared" si="20"/>
        <v>6</v>
      </c>
      <c r="J73" s="93">
        <f>материал!J55</f>
        <v>0</v>
      </c>
      <c r="K73" s="65">
        <f t="shared" ref="K73" si="24">J73*I73</f>
        <v>0</v>
      </c>
      <c r="L73" s="66"/>
      <c r="M73" s="7" t="s">
        <v>85</v>
      </c>
    </row>
    <row r="74" spans="1:13" s="80" customFormat="1" outlineLevel="3" x14ac:dyDescent="0.25">
      <c r="A74" s="99"/>
      <c r="B74" s="28" t="s">
        <v>145</v>
      </c>
      <c r="C74" s="7"/>
      <c r="D74" s="7" t="s">
        <v>48</v>
      </c>
      <c r="E74" s="7" t="s">
        <v>5</v>
      </c>
      <c r="F74" s="94">
        <v>2</v>
      </c>
      <c r="G74" s="94">
        <v>0</v>
      </c>
      <c r="H74" s="94">
        <v>2</v>
      </c>
      <c r="I74" s="41">
        <f t="shared" si="20"/>
        <v>4</v>
      </c>
      <c r="J74" s="93">
        <f>материал!J56</f>
        <v>0</v>
      </c>
      <c r="K74" s="65">
        <f t="shared" si="19"/>
        <v>0</v>
      </c>
      <c r="L74" s="66"/>
      <c r="M74" s="7" t="s">
        <v>85</v>
      </c>
    </row>
    <row r="75" spans="1:13" s="80" customFormat="1" ht="31.5" outlineLevel="3" x14ac:dyDescent="0.25">
      <c r="A75" s="99"/>
      <c r="B75" s="28" t="s">
        <v>65</v>
      </c>
      <c r="C75" s="7"/>
      <c r="D75" s="7" t="s">
        <v>134</v>
      </c>
      <c r="E75" s="7" t="s">
        <v>5</v>
      </c>
      <c r="F75" s="94">
        <v>1</v>
      </c>
      <c r="G75" s="94">
        <v>0</v>
      </c>
      <c r="H75" s="94">
        <v>1</v>
      </c>
      <c r="I75" s="41">
        <f t="shared" si="20"/>
        <v>2</v>
      </c>
      <c r="J75" s="93">
        <f>материал!J57</f>
        <v>0</v>
      </c>
      <c r="K75" s="65">
        <f t="shared" si="19"/>
        <v>0</v>
      </c>
      <c r="L75" s="66"/>
      <c r="M75" s="7" t="s">
        <v>85</v>
      </c>
    </row>
    <row r="76" spans="1:13" s="80" customFormat="1" outlineLevel="3" x14ac:dyDescent="0.25">
      <c r="A76" s="99"/>
      <c r="B76" s="98" t="s">
        <v>102</v>
      </c>
      <c r="C76" s="7"/>
      <c r="D76" s="7"/>
      <c r="E76" s="7"/>
      <c r="F76" s="7"/>
      <c r="G76" s="7"/>
      <c r="H76" s="7"/>
      <c r="I76" s="41"/>
      <c r="J76" s="93">
        <f>материал!J58</f>
        <v>0</v>
      </c>
      <c r="K76" s="65">
        <f>SUM(K77:K83)</f>
        <v>0</v>
      </c>
      <c r="L76" s="66"/>
      <c r="M76" s="7" t="s">
        <v>85</v>
      </c>
    </row>
    <row r="77" spans="1:13" s="80" customFormat="1" outlineLevel="3" x14ac:dyDescent="0.25">
      <c r="A77" s="100"/>
      <c r="B77" s="87" t="s">
        <v>119</v>
      </c>
      <c r="C77" s="101"/>
      <c r="D77" s="101"/>
      <c r="E77" s="7" t="s">
        <v>5</v>
      </c>
      <c r="F77" s="94">
        <v>2</v>
      </c>
      <c r="G77" s="94">
        <v>2</v>
      </c>
      <c r="H77" s="94">
        <v>2</v>
      </c>
      <c r="I77" s="41">
        <f t="shared" si="20"/>
        <v>6</v>
      </c>
      <c r="J77" s="93">
        <f>материал!J59</f>
        <v>0</v>
      </c>
      <c r="K77" s="65">
        <f t="shared" si="19"/>
        <v>0</v>
      </c>
      <c r="L77" s="66"/>
      <c r="M77" s="7"/>
    </row>
    <row r="78" spans="1:13" s="80" customFormat="1" ht="31.5" outlineLevel="3" x14ac:dyDescent="0.25">
      <c r="A78" s="100"/>
      <c r="B78" s="87" t="s">
        <v>120</v>
      </c>
      <c r="C78" s="101"/>
      <c r="D78" s="101"/>
      <c r="E78" s="7" t="s">
        <v>5</v>
      </c>
      <c r="F78" s="94">
        <v>2</v>
      </c>
      <c r="G78" s="94">
        <v>2</v>
      </c>
      <c r="H78" s="94">
        <v>2</v>
      </c>
      <c r="I78" s="41">
        <f t="shared" si="20"/>
        <v>6</v>
      </c>
      <c r="J78" s="93">
        <f>материал!J60</f>
        <v>0</v>
      </c>
      <c r="K78" s="65">
        <f t="shared" si="19"/>
        <v>0</v>
      </c>
      <c r="L78" s="66"/>
      <c r="M78" s="7"/>
    </row>
    <row r="79" spans="1:13" s="80" customFormat="1" outlineLevel="3" x14ac:dyDescent="0.25">
      <c r="A79" s="100"/>
      <c r="B79" s="87" t="s">
        <v>121</v>
      </c>
      <c r="C79" s="101"/>
      <c r="D79" s="101"/>
      <c r="E79" s="7" t="s">
        <v>5</v>
      </c>
      <c r="F79" s="94">
        <v>1</v>
      </c>
      <c r="G79" s="94">
        <v>0</v>
      </c>
      <c r="H79" s="94">
        <v>1</v>
      </c>
      <c r="I79" s="41">
        <f t="shared" si="20"/>
        <v>2</v>
      </c>
      <c r="J79" s="93">
        <f>материал!J61</f>
        <v>0</v>
      </c>
      <c r="K79" s="65">
        <f t="shared" si="19"/>
        <v>0</v>
      </c>
      <c r="L79" s="66"/>
      <c r="M79" s="7"/>
    </row>
    <row r="80" spans="1:13" s="80" customFormat="1" outlineLevel="3" x14ac:dyDescent="0.25">
      <c r="A80" s="100"/>
      <c r="B80" s="87" t="s">
        <v>122</v>
      </c>
      <c r="C80" s="101"/>
      <c r="D80" s="101"/>
      <c r="E80" s="7" t="s">
        <v>5</v>
      </c>
      <c r="F80" s="94">
        <v>12</v>
      </c>
      <c r="G80" s="94">
        <v>3</v>
      </c>
      <c r="H80" s="94">
        <v>12</v>
      </c>
      <c r="I80" s="41">
        <f t="shared" si="20"/>
        <v>27</v>
      </c>
      <c r="J80" s="93">
        <f>материал!J62</f>
        <v>0</v>
      </c>
      <c r="K80" s="65">
        <f t="shared" si="19"/>
        <v>0</v>
      </c>
      <c r="L80" s="66"/>
      <c r="M80" s="7"/>
    </row>
    <row r="81" spans="1:14" s="29" customFormat="1" outlineLevel="3" x14ac:dyDescent="0.25">
      <c r="A81" s="100"/>
      <c r="B81" s="87" t="s">
        <v>123</v>
      </c>
      <c r="C81" s="102"/>
      <c r="D81" s="102"/>
      <c r="E81" s="7" t="s">
        <v>5</v>
      </c>
      <c r="F81" s="94">
        <v>1</v>
      </c>
      <c r="G81" s="94">
        <v>0</v>
      </c>
      <c r="H81" s="94">
        <v>1</v>
      </c>
      <c r="I81" s="41">
        <f t="shared" si="20"/>
        <v>2</v>
      </c>
      <c r="J81" s="93">
        <f>материал!J63</f>
        <v>0</v>
      </c>
      <c r="K81" s="65">
        <f t="shared" si="19"/>
        <v>0</v>
      </c>
      <c r="L81" s="66"/>
      <c r="M81" s="5"/>
    </row>
    <row r="82" spans="1:14" s="80" customFormat="1" ht="31.5" outlineLevel="3" x14ac:dyDescent="0.25">
      <c r="A82" s="100"/>
      <c r="B82" s="87" t="s">
        <v>124</v>
      </c>
      <c r="C82" s="101"/>
      <c r="D82" s="101"/>
      <c r="E82" s="7" t="s">
        <v>5</v>
      </c>
      <c r="F82" s="94">
        <v>2</v>
      </c>
      <c r="G82" s="94">
        <v>0</v>
      </c>
      <c r="H82" s="94">
        <v>2</v>
      </c>
      <c r="I82" s="41">
        <f t="shared" si="20"/>
        <v>4</v>
      </c>
      <c r="J82" s="93">
        <f>материал!J64</f>
        <v>0</v>
      </c>
      <c r="K82" s="65">
        <f t="shared" si="19"/>
        <v>0</v>
      </c>
      <c r="L82" s="66"/>
      <c r="M82" s="7"/>
    </row>
    <row r="83" spans="1:14" s="80" customFormat="1" outlineLevel="3" x14ac:dyDescent="0.25">
      <c r="A83" s="100"/>
      <c r="B83" s="87" t="s">
        <v>125</v>
      </c>
      <c r="C83" s="101"/>
      <c r="D83" s="101"/>
      <c r="E83" s="7" t="s">
        <v>5</v>
      </c>
      <c r="F83" s="94">
        <v>1</v>
      </c>
      <c r="G83" s="94">
        <v>0</v>
      </c>
      <c r="H83" s="94">
        <v>1</v>
      </c>
      <c r="I83" s="41">
        <f t="shared" si="20"/>
        <v>2</v>
      </c>
      <c r="J83" s="93">
        <f>материал!J65</f>
        <v>0</v>
      </c>
      <c r="K83" s="65">
        <f t="shared" si="19"/>
        <v>0</v>
      </c>
      <c r="L83" s="66"/>
      <c r="M83" s="7"/>
    </row>
    <row r="84" spans="1:14" s="22" customFormat="1" ht="21.75" customHeight="1" outlineLevel="1" x14ac:dyDescent="0.25">
      <c r="A84" s="50" t="s">
        <v>49</v>
      </c>
      <c r="B84" s="51" t="s">
        <v>7</v>
      </c>
      <c r="C84" s="51"/>
      <c r="D84" s="51"/>
      <c r="E84" s="52"/>
      <c r="F84" s="52"/>
      <c r="G84" s="52"/>
      <c r="H84" s="52"/>
      <c r="I84" s="53"/>
      <c r="J84" s="53"/>
      <c r="K84" s="53"/>
      <c r="L84" s="53"/>
      <c r="M84" s="53"/>
    </row>
    <row r="85" spans="1:14" s="22" customFormat="1" ht="21.75" customHeight="1" outlineLevel="2" x14ac:dyDescent="0.25">
      <c r="A85" s="15" t="s">
        <v>50</v>
      </c>
      <c r="B85" s="10" t="s">
        <v>7</v>
      </c>
      <c r="C85" s="10"/>
      <c r="D85" s="10"/>
      <c r="E85" s="54"/>
      <c r="F85" s="54"/>
      <c r="G85" s="54"/>
      <c r="H85" s="54"/>
      <c r="I85" s="55"/>
      <c r="J85" s="55"/>
      <c r="K85" s="55">
        <f>K86+K88</f>
        <v>0</v>
      </c>
      <c r="L85" s="55"/>
      <c r="M85" s="55"/>
    </row>
    <row r="86" spans="1:14" s="23" customFormat="1" ht="21.75" customHeight="1" outlineLevel="3" x14ac:dyDescent="0.25">
      <c r="A86" s="16"/>
      <c r="B86" s="47" t="s">
        <v>14</v>
      </c>
      <c r="C86" s="56"/>
      <c r="D86" s="56"/>
      <c r="E86" s="57"/>
      <c r="F86" s="57"/>
      <c r="G86" s="57"/>
      <c r="H86" s="57"/>
      <c r="I86" s="49"/>
      <c r="J86" s="49"/>
      <c r="K86" s="49">
        <f>SUM(K87:K87)</f>
        <v>0</v>
      </c>
      <c r="L86" s="49"/>
      <c r="M86" s="49"/>
    </row>
    <row r="87" spans="1:14" s="23" customFormat="1" ht="21.75" customHeight="1" outlineLevel="3" x14ac:dyDescent="0.25">
      <c r="A87" s="16"/>
      <c r="B87" s="58" t="s">
        <v>66</v>
      </c>
      <c r="C87" s="59"/>
      <c r="D87" s="59"/>
      <c r="E87" s="60" t="s">
        <v>6</v>
      </c>
      <c r="F87" s="60">
        <v>1</v>
      </c>
      <c r="G87" s="60">
        <v>1</v>
      </c>
      <c r="H87" s="60">
        <v>1</v>
      </c>
      <c r="I87" s="49">
        <f t="shared" ref="I87" si="25">SUM(F87:H87)</f>
        <v>3</v>
      </c>
      <c r="J87" s="61">
        <f>работа!J40</f>
        <v>0</v>
      </c>
      <c r="K87" s="2">
        <f>J87*I87</f>
        <v>0</v>
      </c>
      <c r="L87" s="49"/>
      <c r="M87" s="49"/>
    </row>
    <row r="88" spans="1:14" s="23" customFormat="1" ht="21.75" customHeight="1" outlineLevel="3" x14ac:dyDescent="0.25">
      <c r="A88" s="17"/>
      <c r="B88" s="62" t="s">
        <v>15</v>
      </c>
      <c r="C88" s="67"/>
      <c r="D88" s="67"/>
      <c r="E88" s="68"/>
      <c r="F88" s="68"/>
      <c r="G88" s="68"/>
      <c r="H88" s="68"/>
      <c r="I88" s="63"/>
      <c r="J88" s="63"/>
      <c r="K88" s="63">
        <f>SUM(K89:K89)</f>
        <v>0</v>
      </c>
      <c r="L88" s="63"/>
      <c r="M88" s="63"/>
    </row>
    <row r="89" spans="1:14" s="23" customFormat="1" ht="21.75" customHeight="1" outlineLevel="3" x14ac:dyDescent="0.25">
      <c r="A89" s="69"/>
      <c r="B89" s="70" t="s">
        <v>25</v>
      </c>
      <c r="C89" s="71"/>
      <c r="D89" s="71"/>
      <c r="E89" s="69"/>
      <c r="F89" s="69"/>
      <c r="G89" s="69"/>
      <c r="H89" s="69"/>
      <c r="I89" s="72"/>
      <c r="J89" s="73"/>
      <c r="K89" s="73">
        <f>J89*I89</f>
        <v>0</v>
      </c>
      <c r="L89" s="74"/>
      <c r="M89" s="74"/>
    </row>
    <row r="90" spans="1:14" ht="19.5" customHeight="1" x14ac:dyDescent="0.25">
      <c r="A90" s="15"/>
      <c r="B90" s="109" t="s">
        <v>154</v>
      </c>
      <c r="C90" s="110"/>
      <c r="D90" s="110"/>
      <c r="E90" s="110"/>
      <c r="F90" s="110"/>
      <c r="G90" s="110"/>
      <c r="H90" s="110"/>
      <c r="I90" s="110"/>
      <c r="J90" s="111"/>
      <c r="K90" s="11">
        <f>K85+K38+K18</f>
        <v>0</v>
      </c>
      <c r="L90" s="1"/>
      <c r="M90" s="1"/>
    </row>
    <row r="91" spans="1:14" ht="19.5" customHeight="1" x14ac:dyDescent="0.25">
      <c r="A91" s="18"/>
      <c r="B91" s="112" t="s">
        <v>17</v>
      </c>
      <c r="C91" s="113"/>
      <c r="D91" s="113"/>
      <c r="E91" s="113"/>
      <c r="F91" s="113"/>
      <c r="G91" s="113"/>
      <c r="H91" s="113"/>
      <c r="I91" s="113"/>
      <c r="J91" s="114"/>
      <c r="K91" s="13">
        <f>K39+K86+K19</f>
        <v>0</v>
      </c>
      <c r="L91" s="13"/>
      <c r="M91" s="12"/>
    </row>
    <row r="92" spans="1:14" ht="19.5" customHeight="1" x14ac:dyDescent="0.25">
      <c r="A92" s="18"/>
      <c r="B92" s="112" t="s">
        <v>18</v>
      </c>
      <c r="C92" s="113"/>
      <c r="D92" s="113"/>
      <c r="E92" s="113"/>
      <c r="F92" s="113"/>
      <c r="G92" s="113"/>
      <c r="H92" s="113"/>
      <c r="I92" s="113"/>
      <c r="J92" s="114"/>
      <c r="K92" s="13">
        <f>K88+K52+K22</f>
        <v>0</v>
      </c>
      <c r="L92" s="12"/>
      <c r="M92" s="12"/>
    </row>
    <row r="93" spans="1:14" ht="19.5" customHeight="1" x14ac:dyDescent="0.25">
      <c r="A93" s="18"/>
      <c r="B93" s="112" t="s">
        <v>51</v>
      </c>
      <c r="C93" s="113"/>
      <c r="D93" s="113"/>
      <c r="E93" s="113"/>
      <c r="F93" s="113"/>
      <c r="G93" s="113"/>
      <c r="H93" s="113"/>
      <c r="I93" s="113"/>
      <c r="J93" s="114"/>
      <c r="K93" s="13"/>
      <c r="L93" s="12"/>
      <c r="M93" s="12"/>
    </row>
    <row r="95" spans="1:14" x14ac:dyDescent="0.25">
      <c r="A95"/>
      <c r="B95" s="30" t="s">
        <v>52</v>
      </c>
      <c r="C95"/>
      <c r="D95"/>
      <c r="E95"/>
      <c r="F95"/>
      <c r="G95"/>
      <c r="H95"/>
      <c r="I95" s="75"/>
      <c r="J95"/>
      <c r="K95"/>
      <c r="L95"/>
      <c r="M95"/>
      <c r="N95" s="24"/>
    </row>
    <row r="96" spans="1:14" ht="40.5" customHeight="1" x14ac:dyDescent="0.25">
      <c r="A96" s="76" t="s">
        <v>25</v>
      </c>
      <c r="B96" s="106" t="s">
        <v>53</v>
      </c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25"/>
    </row>
    <row r="97" spans="1:16" ht="57" customHeight="1" x14ac:dyDescent="0.25">
      <c r="A97" s="77" t="s">
        <v>25</v>
      </c>
      <c r="B97" s="106" t="s">
        <v>54</v>
      </c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26"/>
    </row>
    <row r="98" spans="1:16" ht="24.75" customHeight="1" x14ac:dyDescent="0.25">
      <c r="A98" s="76" t="s">
        <v>25</v>
      </c>
      <c r="B98" s="107" t="s">
        <v>55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27"/>
    </row>
    <row r="99" spans="1:16" x14ac:dyDescent="0.25">
      <c r="A99" s="104" t="s">
        <v>25</v>
      </c>
      <c r="B99" s="105" t="s">
        <v>157</v>
      </c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</row>
    <row r="102" spans="1:16" x14ac:dyDescent="0.25">
      <c r="I102" s="78"/>
    </row>
  </sheetData>
  <sheetProtection selectLockedCells="1" selectUnlockedCells="1"/>
  <mergeCells count="10">
    <mergeCell ref="B99:P99"/>
    <mergeCell ref="B96:M96"/>
    <mergeCell ref="B97:M97"/>
    <mergeCell ref="B98:M98"/>
    <mergeCell ref="A10:M10"/>
    <mergeCell ref="B90:J90"/>
    <mergeCell ref="B91:J91"/>
    <mergeCell ref="B92:J92"/>
    <mergeCell ref="B93:J93"/>
    <mergeCell ref="A11:M11"/>
  </mergeCells>
  <phoneticPr fontId="6" type="noConversion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F9492-C39A-40DD-B1C2-117A51C80FD4}">
  <sheetPr>
    <tabColor rgb="FFFFC000"/>
  </sheetPr>
  <dimension ref="A1:P50"/>
  <sheetViews>
    <sheetView view="pageBreakPreview" topLeftCell="A2" zoomScale="55" zoomScaleNormal="55" zoomScaleSheetLayoutView="55" workbookViewId="0">
      <selection activeCell="F29" sqref="F29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8" width="14.7109375" style="77" customWidth="1"/>
    <col min="9" max="9" width="14.7109375" style="79" customWidth="1"/>
    <col min="10" max="10" width="21.28515625" style="3" customWidth="1"/>
    <col min="11" max="11" width="21" style="3" customWidth="1"/>
    <col min="12" max="12" width="34.7109375" style="3" customWidth="1"/>
    <col min="13" max="13" width="24.7109375" style="3" customWidth="1"/>
    <col min="14" max="16384" width="9.140625" style="19"/>
  </cols>
  <sheetData>
    <row r="1" spans="1:15" s="20" customFormat="1" x14ac:dyDescent="0.25">
      <c r="A1" s="3"/>
      <c r="B1" s="4"/>
      <c r="C1" s="31"/>
      <c r="D1" s="3"/>
      <c r="E1" s="3"/>
      <c r="F1" s="3"/>
      <c r="G1" s="3"/>
      <c r="H1" s="3"/>
      <c r="I1" s="32"/>
      <c r="J1" s="3"/>
      <c r="K1" s="9"/>
      <c r="L1" s="31"/>
      <c r="M1" s="33" t="s">
        <v>89</v>
      </c>
    </row>
    <row r="2" spans="1:15" s="20" customFormat="1" x14ac:dyDescent="0.25">
      <c r="A2" s="3"/>
      <c r="B2" s="4"/>
      <c r="C2" s="31"/>
      <c r="D2" s="3"/>
      <c r="E2" s="3"/>
      <c r="F2" s="3"/>
      <c r="G2" s="3"/>
      <c r="H2" s="3"/>
      <c r="I2" s="32"/>
      <c r="J2" s="3"/>
      <c r="K2" s="9"/>
      <c r="L2" s="31"/>
      <c r="M2" s="33" t="s">
        <v>26</v>
      </c>
    </row>
    <row r="3" spans="1:15" s="20" customFormat="1" x14ac:dyDescent="0.25">
      <c r="A3" s="3"/>
      <c r="B3" s="4"/>
      <c r="C3" s="31"/>
      <c r="D3" s="3"/>
      <c r="E3" s="3"/>
      <c r="F3" s="3"/>
      <c r="G3" s="3"/>
      <c r="H3" s="3"/>
      <c r="I3" s="32"/>
      <c r="J3" s="3"/>
      <c r="K3" s="9"/>
      <c r="L3" s="31"/>
      <c r="M3" s="3"/>
    </row>
    <row r="4" spans="1:15" s="20" customFormat="1" x14ac:dyDescent="0.25">
      <c r="A4" s="3"/>
      <c r="B4" s="34" t="s">
        <v>27</v>
      </c>
      <c r="C4" s="31"/>
      <c r="D4" s="32" t="s">
        <v>28</v>
      </c>
      <c r="E4" s="35"/>
      <c r="F4" s="35"/>
      <c r="G4" s="35"/>
      <c r="H4" s="35"/>
      <c r="I4" s="36"/>
      <c r="J4" s="3"/>
      <c r="K4" s="32" t="s">
        <v>29</v>
      </c>
      <c r="L4" s="35"/>
      <c r="M4" s="35"/>
    </row>
    <row r="5" spans="1:15" s="20" customFormat="1" x14ac:dyDescent="0.25">
      <c r="A5" s="3"/>
      <c r="B5" s="37"/>
      <c r="C5" s="31"/>
      <c r="D5" s="31"/>
      <c r="E5" s="35"/>
      <c r="F5" s="35"/>
      <c r="G5" s="35"/>
      <c r="H5" s="35"/>
      <c r="I5" s="36"/>
      <c r="J5" s="3"/>
      <c r="K5" s="31"/>
      <c r="L5" s="35"/>
      <c r="M5" s="35"/>
    </row>
    <row r="6" spans="1:15" s="20" customFormat="1" x14ac:dyDescent="0.25">
      <c r="A6" s="3"/>
      <c r="B6" s="37"/>
      <c r="C6" s="31"/>
      <c r="D6" s="31"/>
      <c r="E6" s="35"/>
      <c r="F6" s="35"/>
      <c r="G6" s="35"/>
      <c r="H6" s="35"/>
      <c r="I6" s="36"/>
      <c r="J6" s="3"/>
      <c r="K6" s="31"/>
      <c r="L6" s="35"/>
      <c r="M6" s="35"/>
    </row>
    <row r="7" spans="1:15" s="20" customFormat="1" x14ac:dyDescent="0.25">
      <c r="A7" s="3"/>
      <c r="B7" s="37"/>
      <c r="C7" s="31"/>
      <c r="D7" s="31"/>
      <c r="E7" s="35"/>
      <c r="F7" s="35"/>
      <c r="G7" s="35"/>
      <c r="H7" s="35"/>
      <c r="I7" s="36"/>
      <c r="J7" s="35"/>
      <c r="K7" s="31"/>
      <c r="L7" s="35"/>
      <c r="M7" s="35"/>
    </row>
    <row r="8" spans="1:15" s="20" customFormat="1" x14ac:dyDescent="0.25">
      <c r="A8" s="3"/>
      <c r="B8" s="37" t="s">
        <v>90</v>
      </c>
      <c r="C8" s="31"/>
      <c r="D8" s="31"/>
      <c r="E8" s="35"/>
      <c r="F8" s="35"/>
      <c r="G8" s="35"/>
      <c r="H8" s="35"/>
      <c r="I8" s="36"/>
      <c r="J8" s="3"/>
      <c r="K8" s="31"/>
      <c r="L8" s="35"/>
      <c r="M8" s="35"/>
    </row>
    <row r="9" spans="1:15" x14ac:dyDescent="0.25">
      <c r="A9" s="14"/>
      <c r="B9" s="37"/>
      <c r="E9" s="3"/>
      <c r="F9" s="3"/>
      <c r="G9" s="3"/>
      <c r="H9" s="3"/>
      <c r="I9" s="38"/>
      <c r="J9" s="9"/>
      <c r="K9" s="38"/>
      <c r="L9" s="9"/>
      <c r="M9" s="9"/>
    </row>
    <row r="10" spans="1:15" s="21" customFormat="1" ht="17.25" customHeight="1" x14ac:dyDescent="0.25">
      <c r="A10" s="108" t="s">
        <v>156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1:15" s="90" customFormat="1" ht="19.5" customHeight="1" x14ac:dyDescent="0.25">
      <c r="A11" s="115" t="s">
        <v>149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O11" s="91"/>
    </row>
    <row r="12" spans="1:15" x14ac:dyDescent="0.25">
      <c r="A12" s="14"/>
      <c r="B12" s="37"/>
      <c r="D12" s="8"/>
      <c r="E12" s="3"/>
      <c r="F12" s="3"/>
      <c r="G12" s="3"/>
      <c r="H12" s="3"/>
      <c r="I12" s="38"/>
      <c r="J12" s="9"/>
      <c r="K12" s="9"/>
      <c r="L12" s="9"/>
      <c r="M12" s="9"/>
    </row>
    <row r="13" spans="1:15" ht="33" customHeight="1" x14ac:dyDescent="0.25">
      <c r="A13" s="39" t="s">
        <v>0</v>
      </c>
      <c r="B13" s="40" t="s">
        <v>1</v>
      </c>
      <c r="C13" s="40" t="s">
        <v>19</v>
      </c>
      <c r="D13" s="40" t="s">
        <v>20</v>
      </c>
      <c r="E13" s="40" t="s">
        <v>11</v>
      </c>
      <c r="F13" s="40" t="s">
        <v>147</v>
      </c>
      <c r="G13" s="40" t="s">
        <v>148</v>
      </c>
      <c r="H13" s="40" t="s">
        <v>150</v>
      </c>
      <c r="I13" s="41" t="s">
        <v>2</v>
      </c>
      <c r="J13" s="41" t="s">
        <v>8</v>
      </c>
      <c r="K13" s="41" t="s">
        <v>9</v>
      </c>
      <c r="L13" s="41" t="s">
        <v>10</v>
      </c>
      <c r="M13" s="41" t="s">
        <v>30</v>
      </c>
    </row>
    <row r="14" spans="1:15" x14ac:dyDescent="0.25">
      <c r="A14" s="39" t="s">
        <v>31</v>
      </c>
      <c r="B14" s="39" t="s">
        <v>32</v>
      </c>
      <c r="C14" s="39" t="s">
        <v>33</v>
      </c>
      <c r="D14" s="39" t="s">
        <v>34</v>
      </c>
      <c r="E14" s="39" t="s">
        <v>35</v>
      </c>
      <c r="F14" s="39" t="s">
        <v>36</v>
      </c>
      <c r="G14" s="39" t="s">
        <v>37</v>
      </c>
      <c r="H14" s="39" t="s">
        <v>37</v>
      </c>
      <c r="I14" s="39" t="s">
        <v>38</v>
      </c>
      <c r="J14" s="39" t="s">
        <v>93</v>
      </c>
      <c r="K14" s="39" t="s">
        <v>94</v>
      </c>
      <c r="L14" s="39" t="s">
        <v>95</v>
      </c>
      <c r="M14" s="39" t="s">
        <v>96</v>
      </c>
    </row>
    <row r="15" spans="1:15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4"/>
      <c r="I15" s="45"/>
      <c r="J15" s="45"/>
      <c r="K15" s="45"/>
      <c r="L15" s="45"/>
      <c r="M15" s="45"/>
    </row>
    <row r="16" spans="1:15" ht="21" customHeight="1" x14ac:dyDescent="0.25">
      <c r="A16" s="46" t="s">
        <v>39</v>
      </c>
      <c r="B16" s="47" t="s">
        <v>40</v>
      </c>
      <c r="C16" s="47"/>
      <c r="D16" s="47"/>
      <c r="E16" s="48"/>
      <c r="F16" s="48"/>
      <c r="G16" s="48"/>
      <c r="H16" s="48"/>
      <c r="I16" s="49"/>
      <c r="J16" s="49"/>
      <c r="K16" s="49"/>
      <c r="L16" s="49"/>
      <c r="M16" s="49"/>
    </row>
    <row r="17" spans="1:13" ht="21" customHeight="1" outlineLevel="1" x14ac:dyDescent="0.25">
      <c r="A17" s="50" t="s">
        <v>41</v>
      </c>
      <c r="B17" s="51" t="s">
        <v>13</v>
      </c>
      <c r="C17" s="51"/>
      <c r="D17" s="51"/>
      <c r="E17" s="52"/>
      <c r="F17" s="52"/>
      <c r="G17" s="52"/>
      <c r="H17" s="52"/>
      <c r="I17" s="53"/>
      <c r="J17" s="53"/>
      <c r="K17" s="53"/>
      <c r="L17" s="53"/>
      <c r="M17" s="53"/>
    </row>
    <row r="18" spans="1:13" ht="21" customHeight="1" outlineLevel="2" x14ac:dyDescent="0.25">
      <c r="A18" s="15" t="s">
        <v>42</v>
      </c>
      <c r="B18" s="10" t="s">
        <v>13</v>
      </c>
      <c r="C18" s="10"/>
      <c r="D18" s="10"/>
      <c r="E18" s="54"/>
      <c r="F18" s="54"/>
      <c r="G18" s="54"/>
      <c r="H18" s="54"/>
      <c r="I18" s="55"/>
      <c r="J18" s="55"/>
      <c r="K18" s="55"/>
      <c r="L18" s="55"/>
      <c r="M18" s="55"/>
    </row>
    <row r="19" spans="1:13" ht="21" customHeight="1" outlineLevel="3" x14ac:dyDescent="0.25">
      <c r="A19" s="16"/>
      <c r="B19" s="47" t="s">
        <v>14</v>
      </c>
      <c r="C19" s="56"/>
      <c r="D19" s="56"/>
      <c r="E19" s="57"/>
      <c r="F19" s="57"/>
      <c r="G19" s="57"/>
      <c r="H19" s="57"/>
      <c r="I19" s="49"/>
      <c r="J19" s="49"/>
      <c r="K19" s="49"/>
      <c r="L19" s="49"/>
      <c r="M19" s="49"/>
    </row>
    <row r="20" spans="1:13" ht="21" customHeight="1" outlineLevel="3" x14ac:dyDescent="0.25">
      <c r="A20" s="16"/>
      <c r="B20" s="58" t="s">
        <v>67</v>
      </c>
      <c r="C20" s="59"/>
      <c r="D20" s="59"/>
      <c r="E20" s="60" t="s">
        <v>3</v>
      </c>
      <c r="F20" s="95">
        <v>393</v>
      </c>
      <c r="G20" s="95">
        <v>160</v>
      </c>
      <c r="H20" s="95">
        <v>393</v>
      </c>
      <c r="I20" s="49">
        <v>946</v>
      </c>
      <c r="J20" s="61"/>
      <c r="K20" s="2">
        <f>J20*I20</f>
        <v>0</v>
      </c>
      <c r="L20" s="49"/>
      <c r="M20" s="49"/>
    </row>
    <row r="21" spans="1:13" ht="21" customHeight="1" outlineLevel="3" x14ac:dyDescent="0.25">
      <c r="A21" s="16"/>
      <c r="B21" s="58" t="s">
        <v>68</v>
      </c>
      <c r="C21" s="59"/>
      <c r="D21" s="59"/>
      <c r="E21" s="60" t="s">
        <v>3</v>
      </c>
      <c r="F21" s="95">
        <v>281.2</v>
      </c>
      <c r="G21" s="95">
        <v>101.2</v>
      </c>
      <c r="H21" s="95">
        <v>281.2</v>
      </c>
      <c r="I21" s="49">
        <v>663.6</v>
      </c>
      <c r="J21" s="61"/>
      <c r="K21" s="2">
        <f>J21*I21</f>
        <v>0</v>
      </c>
      <c r="L21" s="49"/>
      <c r="M21" s="49"/>
    </row>
    <row r="22" spans="1:13" ht="21" customHeight="1" outlineLevel="1" x14ac:dyDescent="0.25">
      <c r="A22" s="50" t="s">
        <v>43</v>
      </c>
      <c r="B22" s="51" t="s">
        <v>16</v>
      </c>
      <c r="C22" s="51"/>
      <c r="D22" s="51"/>
      <c r="E22" s="52"/>
      <c r="F22" s="52"/>
      <c r="G22" s="52"/>
      <c r="H22" s="52"/>
      <c r="I22" s="53"/>
      <c r="J22" s="53"/>
      <c r="K22" s="53"/>
      <c r="L22" s="53"/>
      <c r="M22" s="53"/>
    </row>
    <row r="23" spans="1:13" ht="21" customHeight="1" outlineLevel="2" x14ac:dyDescent="0.25">
      <c r="A23" s="15" t="s">
        <v>44</v>
      </c>
      <c r="B23" s="10" t="s">
        <v>16</v>
      </c>
      <c r="C23" s="10"/>
      <c r="D23" s="10"/>
      <c r="E23" s="54"/>
      <c r="F23" s="54"/>
      <c r="G23" s="54"/>
      <c r="H23" s="54"/>
      <c r="I23" s="55"/>
      <c r="J23" s="55"/>
      <c r="K23" s="55"/>
      <c r="L23" s="55"/>
      <c r="M23" s="55"/>
    </row>
    <row r="24" spans="1:13" ht="23.25" customHeight="1" outlineLevel="3" x14ac:dyDescent="0.25">
      <c r="A24" s="16"/>
      <c r="B24" s="47" t="s">
        <v>14</v>
      </c>
      <c r="C24" s="56"/>
      <c r="D24" s="56"/>
      <c r="E24" s="57"/>
      <c r="F24" s="57"/>
      <c r="G24" s="57"/>
      <c r="H24" s="57"/>
      <c r="I24" s="49"/>
      <c r="J24" s="49"/>
      <c r="K24" s="49"/>
      <c r="L24" s="49"/>
      <c r="M24" s="49"/>
    </row>
    <row r="25" spans="1:13" s="84" customFormat="1" ht="23.25" customHeight="1" outlineLevel="3" x14ac:dyDescent="0.25">
      <c r="A25" s="16"/>
      <c r="B25" s="58" t="s">
        <v>69</v>
      </c>
      <c r="C25" s="56"/>
      <c r="D25" s="56"/>
      <c r="E25" s="60" t="s">
        <v>72</v>
      </c>
      <c r="F25" s="95">
        <v>2</v>
      </c>
      <c r="G25" s="95">
        <v>0</v>
      </c>
      <c r="H25" s="95">
        <v>2</v>
      </c>
      <c r="I25" s="49">
        <v>4</v>
      </c>
      <c r="J25" s="61"/>
      <c r="K25" s="61">
        <f>J25*I25</f>
        <v>0</v>
      </c>
      <c r="L25" s="49"/>
      <c r="M25" s="49"/>
    </row>
    <row r="26" spans="1:13" s="84" customFormat="1" ht="23.25" customHeight="1" outlineLevel="3" x14ac:dyDescent="0.25">
      <c r="A26" s="16"/>
      <c r="B26" s="58" t="s">
        <v>82</v>
      </c>
      <c r="C26" s="56"/>
      <c r="D26" s="56"/>
      <c r="E26" s="60" t="s">
        <v>72</v>
      </c>
      <c r="F26" s="95">
        <v>1</v>
      </c>
      <c r="G26" s="95">
        <v>0</v>
      </c>
      <c r="H26" s="95">
        <v>1</v>
      </c>
      <c r="I26" s="49">
        <v>2</v>
      </c>
      <c r="J26" s="61"/>
      <c r="K26" s="61">
        <f t="shared" ref="K26:K36" si="0">J26*I26</f>
        <v>0</v>
      </c>
      <c r="L26" s="49"/>
      <c r="M26" s="49"/>
    </row>
    <row r="27" spans="1:13" s="84" customFormat="1" ht="23.25" customHeight="1" outlineLevel="3" x14ac:dyDescent="0.25">
      <c r="A27" s="16"/>
      <c r="B27" s="58" t="s">
        <v>70</v>
      </c>
      <c r="C27" s="56"/>
      <c r="D27" s="56"/>
      <c r="E27" s="60" t="s">
        <v>72</v>
      </c>
      <c r="F27" s="95">
        <v>1</v>
      </c>
      <c r="G27" s="95">
        <v>0</v>
      </c>
      <c r="H27" s="95">
        <v>1</v>
      </c>
      <c r="I27" s="49">
        <v>2</v>
      </c>
      <c r="J27" s="61"/>
      <c r="K27" s="61">
        <f t="shared" si="0"/>
        <v>0</v>
      </c>
      <c r="L27" s="49"/>
      <c r="M27" s="49"/>
    </row>
    <row r="28" spans="1:13" s="84" customFormat="1" ht="23.25" customHeight="1" outlineLevel="3" x14ac:dyDescent="0.25">
      <c r="A28" s="16"/>
      <c r="B28" s="58" t="s">
        <v>71</v>
      </c>
      <c r="C28" s="56"/>
      <c r="D28" s="56"/>
      <c r="E28" s="60" t="s">
        <v>73</v>
      </c>
      <c r="F28" s="95">
        <v>2</v>
      </c>
      <c r="G28" s="95">
        <v>0</v>
      </c>
      <c r="H28" s="95">
        <v>2</v>
      </c>
      <c r="I28" s="49">
        <v>4</v>
      </c>
      <c r="J28" s="61"/>
      <c r="K28" s="61">
        <f t="shared" si="0"/>
        <v>0</v>
      </c>
      <c r="L28" s="49"/>
      <c r="M28" s="49"/>
    </row>
    <row r="29" spans="1:13" s="84" customFormat="1" ht="23.25" customHeight="1" outlineLevel="3" x14ac:dyDescent="0.25">
      <c r="A29" s="16"/>
      <c r="B29" s="58" t="s">
        <v>74</v>
      </c>
      <c r="C29" s="56"/>
      <c r="D29" s="56"/>
      <c r="E29" s="60" t="s">
        <v>72</v>
      </c>
      <c r="F29" s="95">
        <v>1</v>
      </c>
      <c r="G29" s="95">
        <v>0</v>
      </c>
      <c r="H29" s="95">
        <v>1</v>
      </c>
      <c r="I29" s="49">
        <v>2</v>
      </c>
      <c r="J29" s="61"/>
      <c r="K29" s="61">
        <f t="shared" si="0"/>
        <v>0</v>
      </c>
      <c r="L29" s="85" t="s">
        <v>83</v>
      </c>
      <c r="M29" s="49"/>
    </row>
    <row r="30" spans="1:13" s="84" customFormat="1" ht="23.25" customHeight="1" outlineLevel="3" x14ac:dyDescent="0.25">
      <c r="A30" s="16"/>
      <c r="B30" s="58" t="s">
        <v>75</v>
      </c>
      <c r="C30" s="59"/>
      <c r="D30" s="59"/>
      <c r="E30" s="60" t="s">
        <v>72</v>
      </c>
      <c r="F30" s="95">
        <v>3</v>
      </c>
      <c r="G30" s="95">
        <v>0</v>
      </c>
      <c r="H30" s="95">
        <v>3</v>
      </c>
      <c r="I30" s="49">
        <v>6</v>
      </c>
      <c r="J30" s="61"/>
      <c r="K30" s="61">
        <f t="shared" si="0"/>
        <v>0</v>
      </c>
      <c r="L30" s="49"/>
      <c r="M30" s="49"/>
    </row>
    <row r="31" spans="1:13" s="84" customFormat="1" ht="42.75" customHeight="1" outlineLevel="3" x14ac:dyDescent="0.25">
      <c r="A31" s="16"/>
      <c r="B31" s="58" t="s">
        <v>76</v>
      </c>
      <c r="C31" s="59"/>
      <c r="D31" s="59"/>
      <c r="E31" s="60" t="s">
        <v>72</v>
      </c>
      <c r="F31" s="95">
        <v>1</v>
      </c>
      <c r="G31" s="95">
        <v>1</v>
      </c>
      <c r="H31" s="95">
        <v>1</v>
      </c>
      <c r="I31" s="49">
        <v>3</v>
      </c>
      <c r="J31" s="61"/>
      <c r="K31" s="61">
        <f t="shared" si="0"/>
        <v>0</v>
      </c>
      <c r="L31" s="85" t="s">
        <v>84</v>
      </c>
      <c r="M31" s="49"/>
    </row>
    <row r="32" spans="1:13" s="84" customFormat="1" ht="21.75" customHeight="1" outlineLevel="3" x14ac:dyDescent="0.25">
      <c r="A32" s="16"/>
      <c r="B32" s="58" t="s">
        <v>77</v>
      </c>
      <c r="C32" s="59"/>
      <c r="D32" s="59"/>
      <c r="E32" s="60" t="s">
        <v>72</v>
      </c>
      <c r="F32" s="95">
        <v>1</v>
      </c>
      <c r="G32" s="95">
        <v>1</v>
      </c>
      <c r="H32" s="95">
        <v>1</v>
      </c>
      <c r="I32" s="49">
        <v>3</v>
      </c>
      <c r="J32" s="61"/>
      <c r="K32" s="61">
        <f t="shared" si="0"/>
        <v>0</v>
      </c>
      <c r="L32" s="49"/>
      <c r="M32" s="49"/>
    </row>
    <row r="33" spans="1:16" s="84" customFormat="1" ht="21.75" customHeight="1" outlineLevel="3" x14ac:dyDescent="0.25">
      <c r="A33" s="16"/>
      <c r="B33" s="58" t="s">
        <v>78</v>
      </c>
      <c r="C33" s="59"/>
      <c r="D33" s="59"/>
      <c r="E33" s="60" t="s">
        <v>72</v>
      </c>
      <c r="F33" s="95">
        <v>1</v>
      </c>
      <c r="G33" s="95">
        <v>1</v>
      </c>
      <c r="H33" s="95">
        <v>1</v>
      </c>
      <c r="I33" s="49">
        <v>3</v>
      </c>
      <c r="J33" s="61"/>
      <c r="K33" s="61">
        <f t="shared" si="0"/>
        <v>0</v>
      </c>
      <c r="L33" s="49"/>
      <c r="M33" s="49"/>
    </row>
    <row r="34" spans="1:16" s="84" customFormat="1" ht="21.75" customHeight="1" outlineLevel="3" x14ac:dyDescent="0.25">
      <c r="A34" s="16"/>
      <c r="B34" s="58" t="s">
        <v>79</v>
      </c>
      <c r="C34" s="59"/>
      <c r="D34" s="59"/>
      <c r="E34" s="60" t="s">
        <v>72</v>
      </c>
      <c r="F34" s="95">
        <v>1</v>
      </c>
      <c r="G34" s="95">
        <v>1</v>
      </c>
      <c r="H34" s="95">
        <v>1</v>
      </c>
      <c r="I34" s="49">
        <v>3</v>
      </c>
      <c r="J34" s="61"/>
      <c r="K34" s="61">
        <f t="shared" si="0"/>
        <v>0</v>
      </c>
      <c r="L34" s="49"/>
      <c r="M34" s="49"/>
    </row>
    <row r="35" spans="1:16" s="84" customFormat="1" ht="21.75" customHeight="1" outlineLevel="3" x14ac:dyDescent="0.25">
      <c r="A35" s="16"/>
      <c r="B35" s="58" t="s">
        <v>81</v>
      </c>
      <c r="C35" s="59"/>
      <c r="D35" s="59"/>
      <c r="E35" s="60" t="s">
        <v>72</v>
      </c>
      <c r="F35" s="95">
        <v>2</v>
      </c>
      <c r="G35" s="95">
        <v>1</v>
      </c>
      <c r="H35" s="95">
        <v>2</v>
      </c>
      <c r="I35" s="49">
        <v>5</v>
      </c>
      <c r="J35" s="61"/>
      <c r="K35" s="61">
        <f t="shared" si="0"/>
        <v>0</v>
      </c>
      <c r="L35" s="49"/>
      <c r="M35" s="49"/>
    </row>
    <row r="36" spans="1:16" s="84" customFormat="1" ht="21.75" customHeight="1" outlineLevel="3" x14ac:dyDescent="0.25">
      <c r="A36" s="16"/>
      <c r="B36" s="58" t="s">
        <v>80</v>
      </c>
      <c r="C36" s="59"/>
      <c r="D36" s="59"/>
      <c r="E36" s="60" t="s">
        <v>72</v>
      </c>
      <c r="F36" s="95">
        <v>2</v>
      </c>
      <c r="G36" s="95">
        <v>0</v>
      </c>
      <c r="H36" s="95">
        <v>2</v>
      </c>
      <c r="I36" s="49">
        <v>4</v>
      </c>
      <c r="J36" s="61"/>
      <c r="K36" s="61">
        <f t="shared" si="0"/>
        <v>0</v>
      </c>
      <c r="L36" s="49"/>
      <c r="M36" s="49"/>
    </row>
    <row r="37" spans="1:16" s="22" customFormat="1" ht="21.75" customHeight="1" outlineLevel="1" x14ac:dyDescent="0.25">
      <c r="A37" s="50" t="s">
        <v>49</v>
      </c>
      <c r="B37" s="51" t="s">
        <v>7</v>
      </c>
      <c r="C37" s="51"/>
      <c r="D37" s="51"/>
      <c r="E37" s="52"/>
      <c r="F37" s="52"/>
      <c r="G37" s="52"/>
      <c r="H37" s="52"/>
      <c r="I37" s="53"/>
      <c r="J37" s="53"/>
      <c r="K37" s="53"/>
      <c r="L37" s="53"/>
      <c r="M37" s="53"/>
    </row>
    <row r="38" spans="1:16" s="22" customFormat="1" ht="21.75" customHeight="1" outlineLevel="2" x14ac:dyDescent="0.25">
      <c r="A38" s="15" t="s">
        <v>50</v>
      </c>
      <c r="B38" s="10" t="s">
        <v>7</v>
      </c>
      <c r="C38" s="10"/>
      <c r="D38" s="10"/>
      <c r="E38" s="54"/>
      <c r="F38" s="54"/>
      <c r="G38" s="54"/>
      <c r="H38" s="54"/>
      <c r="I38" s="55"/>
      <c r="J38" s="55"/>
      <c r="K38" s="55"/>
      <c r="L38" s="55"/>
      <c r="M38" s="55"/>
    </row>
    <row r="39" spans="1:16" s="23" customFormat="1" ht="21.75" customHeight="1" outlineLevel="3" x14ac:dyDescent="0.25">
      <c r="A39" s="16"/>
      <c r="B39" s="47" t="s">
        <v>14</v>
      </c>
      <c r="C39" s="56"/>
      <c r="D39" s="56"/>
      <c r="E39" s="57"/>
      <c r="F39" s="57"/>
      <c r="G39" s="57"/>
      <c r="H39" s="57"/>
      <c r="I39" s="49"/>
      <c r="J39" s="49"/>
      <c r="K39" s="49"/>
      <c r="L39" s="49"/>
      <c r="M39" s="49"/>
    </row>
    <row r="40" spans="1:16" s="23" customFormat="1" ht="21.75" customHeight="1" outlineLevel="3" x14ac:dyDescent="0.25">
      <c r="A40" s="16"/>
      <c r="B40" s="58" t="s">
        <v>66</v>
      </c>
      <c r="C40" s="59"/>
      <c r="D40" s="59"/>
      <c r="E40" s="60" t="s">
        <v>6</v>
      </c>
      <c r="F40" s="60">
        <v>1</v>
      </c>
      <c r="G40" s="60">
        <v>1</v>
      </c>
      <c r="H40" s="60">
        <v>1</v>
      </c>
      <c r="I40" s="49">
        <v>3</v>
      </c>
      <c r="J40" s="61"/>
      <c r="K40" s="2">
        <f>J40*I40</f>
        <v>0</v>
      </c>
      <c r="L40" s="49"/>
      <c r="M40" s="49"/>
    </row>
    <row r="41" spans="1:16" ht="19.5" customHeight="1" x14ac:dyDescent="0.25">
      <c r="A41" s="15"/>
      <c r="B41" s="109" t="s">
        <v>154</v>
      </c>
      <c r="C41" s="110"/>
      <c r="D41" s="110"/>
      <c r="E41" s="110"/>
      <c r="F41" s="110"/>
      <c r="G41" s="110"/>
      <c r="H41" s="110"/>
      <c r="I41" s="110"/>
      <c r="J41" s="111"/>
      <c r="K41" s="11">
        <f>SUM(K20:K40)</f>
        <v>0</v>
      </c>
      <c r="L41" s="1"/>
      <c r="M41" s="1"/>
    </row>
    <row r="43" spans="1:16" x14ac:dyDescent="0.25">
      <c r="A43"/>
      <c r="B43" s="30" t="s">
        <v>52</v>
      </c>
      <c r="C43"/>
      <c r="D43"/>
      <c r="E43"/>
      <c r="F43"/>
      <c r="G43"/>
      <c r="H43"/>
      <c r="I43" s="75"/>
      <c r="J43"/>
      <c r="K43"/>
      <c r="L43"/>
      <c r="M43"/>
      <c r="N43" s="24"/>
    </row>
    <row r="44" spans="1:16" ht="40.5" customHeight="1" x14ac:dyDescent="0.25">
      <c r="A44" s="76" t="s">
        <v>25</v>
      </c>
      <c r="B44" s="106" t="s">
        <v>53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25"/>
    </row>
    <row r="45" spans="1:16" ht="57" customHeight="1" x14ac:dyDescent="0.25">
      <c r="A45" s="77" t="s">
        <v>25</v>
      </c>
      <c r="B45" s="106" t="s">
        <v>54</v>
      </c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26"/>
    </row>
    <row r="46" spans="1:16" ht="24.75" customHeight="1" x14ac:dyDescent="0.25">
      <c r="A46" s="76" t="s">
        <v>25</v>
      </c>
      <c r="B46" s="107" t="s">
        <v>55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27"/>
    </row>
    <row r="47" spans="1:16" x14ac:dyDescent="0.25">
      <c r="A47" s="104" t="s">
        <v>25</v>
      </c>
      <c r="B47" s="105" t="s">
        <v>157</v>
      </c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</row>
    <row r="50" spans="9:9" x14ac:dyDescent="0.25">
      <c r="I50" s="78"/>
    </row>
  </sheetData>
  <sheetProtection selectLockedCells="1" selectUnlockedCells="1"/>
  <mergeCells count="7">
    <mergeCell ref="B44:M44"/>
    <mergeCell ref="B45:M45"/>
    <mergeCell ref="B46:M46"/>
    <mergeCell ref="B47:P47"/>
    <mergeCell ref="A10:M10"/>
    <mergeCell ref="A11:M11"/>
    <mergeCell ref="B41:J41"/>
  </mergeCells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3ACF6-4636-4121-8AAA-4C168E2C5DBD}">
  <sheetPr>
    <tabColor rgb="FFFFC000"/>
  </sheetPr>
  <dimension ref="A1:P74"/>
  <sheetViews>
    <sheetView view="pageBreakPreview" topLeftCell="A44" zoomScale="55" zoomScaleNormal="55" zoomScaleSheetLayoutView="55" workbookViewId="0">
      <selection activeCell="B69" sqref="B69:M69"/>
    </sheetView>
  </sheetViews>
  <sheetFormatPr defaultColWidth="9.140625" defaultRowHeight="15.75" outlineLevelRow="3" x14ac:dyDescent="0.25"/>
  <cols>
    <col min="1" max="1" width="13.42578125" style="3" bestFit="1" customWidth="1"/>
    <col min="2" max="2" width="107.85546875" style="4" customWidth="1"/>
    <col min="3" max="3" width="24.7109375" style="3" customWidth="1"/>
    <col min="4" max="4" width="44.28515625" style="3" customWidth="1"/>
    <col min="5" max="8" width="14.7109375" style="77" customWidth="1"/>
    <col min="9" max="9" width="14.7109375" style="79" customWidth="1"/>
    <col min="10" max="10" width="21.28515625" style="3" customWidth="1"/>
    <col min="11" max="11" width="21" style="3" customWidth="1"/>
    <col min="12" max="12" width="34.7109375" style="3" customWidth="1"/>
    <col min="13" max="13" width="24.7109375" style="3" customWidth="1"/>
    <col min="14" max="16384" width="9.140625" style="19"/>
  </cols>
  <sheetData>
    <row r="1" spans="1:15" s="20" customFormat="1" x14ac:dyDescent="0.25">
      <c r="A1" s="3"/>
      <c r="B1" s="4"/>
      <c r="C1" s="31"/>
      <c r="D1" s="3"/>
      <c r="E1" s="3"/>
      <c r="F1" s="3"/>
      <c r="G1" s="3"/>
      <c r="H1" s="3"/>
      <c r="I1" s="32"/>
      <c r="J1" s="3"/>
      <c r="K1" s="9"/>
      <c r="L1" s="31"/>
      <c r="M1" s="33" t="s">
        <v>89</v>
      </c>
    </row>
    <row r="2" spans="1:15" s="20" customFormat="1" x14ac:dyDescent="0.25">
      <c r="A2" s="3"/>
      <c r="B2" s="4"/>
      <c r="C2" s="31"/>
      <c r="D2" s="3"/>
      <c r="E2" s="3"/>
      <c r="F2" s="3"/>
      <c r="G2" s="3"/>
      <c r="H2" s="3"/>
      <c r="I2" s="32"/>
      <c r="J2" s="3"/>
      <c r="K2" s="9"/>
      <c r="L2" s="31"/>
      <c r="M2" s="33" t="s">
        <v>26</v>
      </c>
    </row>
    <row r="3" spans="1:15" s="20" customFormat="1" x14ac:dyDescent="0.25">
      <c r="A3" s="3"/>
      <c r="B3" s="4"/>
      <c r="C3" s="31"/>
      <c r="D3" s="3"/>
      <c r="E3" s="3"/>
      <c r="F3" s="3"/>
      <c r="G3" s="3"/>
      <c r="H3" s="3"/>
      <c r="I3" s="32"/>
      <c r="J3" s="3"/>
      <c r="K3" s="9"/>
      <c r="L3" s="31"/>
      <c r="M3" s="3"/>
    </row>
    <row r="4" spans="1:15" s="20" customFormat="1" x14ac:dyDescent="0.25">
      <c r="A4" s="3"/>
      <c r="B4" s="34" t="s">
        <v>27</v>
      </c>
      <c r="C4" s="31"/>
      <c r="D4" s="32" t="s">
        <v>28</v>
      </c>
      <c r="E4" s="35"/>
      <c r="F4" s="35"/>
      <c r="G4" s="35"/>
      <c r="H4" s="35"/>
      <c r="I4" s="36"/>
      <c r="J4" s="3"/>
      <c r="K4" s="32" t="s">
        <v>29</v>
      </c>
      <c r="L4" s="35"/>
      <c r="M4" s="35"/>
    </row>
    <row r="5" spans="1:15" s="20" customFormat="1" x14ac:dyDescent="0.25">
      <c r="A5" s="3"/>
      <c r="B5" s="37"/>
      <c r="C5" s="31"/>
      <c r="D5" s="31"/>
      <c r="E5" s="35"/>
      <c r="F5" s="35"/>
      <c r="G5" s="35"/>
      <c r="H5" s="35"/>
      <c r="I5" s="36"/>
      <c r="J5" s="3"/>
      <c r="K5" s="31"/>
      <c r="L5" s="35"/>
      <c r="M5" s="35"/>
    </row>
    <row r="6" spans="1:15" s="20" customFormat="1" x14ac:dyDescent="0.25">
      <c r="A6" s="3"/>
      <c r="B6" s="37"/>
      <c r="C6" s="31"/>
      <c r="D6" s="31"/>
      <c r="E6" s="35"/>
      <c r="F6" s="35"/>
      <c r="G6" s="35"/>
      <c r="H6" s="35"/>
      <c r="I6" s="36"/>
      <c r="J6" s="3"/>
      <c r="K6" s="31"/>
      <c r="L6" s="35"/>
      <c r="M6" s="35"/>
    </row>
    <row r="7" spans="1:15" s="20" customFormat="1" x14ac:dyDescent="0.25">
      <c r="A7" s="3"/>
      <c r="B7" s="37"/>
      <c r="C7" s="31"/>
      <c r="D7" s="31"/>
      <c r="E7" s="35"/>
      <c r="F7" s="35"/>
      <c r="G7" s="35"/>
      <c r="H7" s="35"/>
      <c r="I7" s="36"/>
      <c r="J7" s="35"/>
      <c r="K7" s="31"/>
      <c r="L7" s="35"/>
      <c r="M7" s="35"/>
    </row>
    <row r="8" spans="1:15" s="20" customFormat="1" x14ac:dyDescent="0.25">
      <c r="A8" s="3"/>
      <c r="B8" s="37" t="s">
        <v>90</v>
      </c>
      <c r="C8" s="31"/>
      <c r="D8" s="31"/>
      <c r="E8" s="35"/>
      <c r="F8" s="35"/>
      <c r="G8" s="35"/>
      <c r="H8" s="35"/>
      <c r="I8" s="36"/>
      <c r="J8" s="3"/>
      <c r="K8" s="31"/>
      <c r="L8" s="35"/>
      <c r="M8" s="35"/>
    </row>
    <row r="9" spans="1:15" x14ac:dyDescent="0.25">
      <c r="A9" s="14"/>
      <c r="B9" s="37"/>
      <c r="E9" s="3"/>
      <c r="F9" s="3"/>
      <c r="G9" s="3"/>
      <c r="H9" s="3"/>
      <c r="I9" s="38"/>
      <c r="J9" s="9"/>
      <c r="K9" s="38"/>
      <c r="L9" s="9"/>
      <c r="M9" s="9"/>
    </row>
    <row r="10" spans="1:15" s="21" customFormat="1" ht="17.25" customHeight="1" x14ac:dyDescent="0.25">
      <c r="A10" s="108" t="s">
        <v>155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</row>
    <row r="11" spans="1:15" s="90" customFormat="1" ht="19.5" customHeight="1" x14ac:dyDescent="0.25">
      <c r="A11" s="115" t="s">
        <v>149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O11" s="91"/>
    </row>
    <row r="12" spans="1:15" x14ac:dyDescent="0.25">
      <c r="A12" s="14"/>
      <c r="B12" s="37"/>
      <c r="D12" s="8"/>
      <c r="E12" s="3"/>
      <c r="F12" s="3"/>
      <c r="G12" s="3"/>
      <c r="H12" s="3"/>
      <c r="I12" s="38"/>
      <c r="J12" s="9"/>
      <c r="K12" s="9"/>
      <c r="L12" s="9"/>
      <c r="M12" s="9"/>
    </row>
    <row r="13" spans="1:15" ht="33" customHeight="1" x14ac:dyDescent="0.25">
      <c r="A13" s="39" t="s">
        <v>0</v>
      </c>
      <c r="B13" s="40" t="s">
        <v>1</v>
      </c>
      <c r="C13" s="40" t="s">
        <v>19</v>
      </c>
      <c r="D13" s="40" t="s">
        <v>20</v>
      </c>
      <c r="E13" s="40" t="s">
        <v>11</v>
      </c>
      <c r="F13" s="40" t="s">
        <v>147</v>
      </c>
      <c r="G13" s="40" t="s">
        <v>148</v>
      </c>
      <c r="H13" s="40" t="s">
        <v>150</v>
      </c>
      <c r="I13" s="41" t="s">
        <v>2</v>
      </c>
      <c r="J13" s="41" t="s">
        <v>8</v>
      </c>
      <c r="K13" s="41" t="s">
        <v>9</v>
      </c>
      <c r="L13" s="41" t="s">
        <v>10</v>
      </c>
      <c r="M13" s="41" t="s">
        <v>30</v>
      </c>
    </row>
    <row r="14" spans="1:15" x14ac:dyDescent="0.25">
      <c r="A14" s="39" t="s">
        <v>31</v>
      </c>
      <c r="B14" s="39" t="s">
        <v>32</v>
      </c>
      <c r="C14" s="39" t="s">
        <v>33</v>
      </c>
      <c r="D14" s="39" t="s">
        <v>34</v>
      </c>
      <c r="E14" s="39" t="s">
        <v>35</v>
      </c>
      <c r="F14" s="39" t="s">
        <v>36</v>
      </c>
      <c r="G14" s="39" t="s">
        <v>37</v>
      </c>
      <c r="H14" s="39" t="s">
        <v>37</v>
      </c>
      <c r="I14" s="39" t="s">
        <v>38</v>
      </c>
      <c r="J14" s="39" t="s">
        <v>93</v>
      </c>
      <c r="K14" s="39" t="s">
        <v>94</v>
      </c>
      <c r="L14" s="39" t="s">
        <v>95</v>
      </c>
      <c r="M14" s="39" t="s">
        <v>96</v>
      </c>
    </row>
    <row r="15" spans="1:15" ht="21" customHeight="1" x14ac:dyDescent="0.25">
      <c r="A15" s="42">
        <v>11</v>
      </c>
      <c r="B15" s="43" t="s">
        <v>12</v>
      </c>
      <c r="C15" s="43"/>
      <c r="D15" s="43"/>
      <c r="E15" s="44"/>
      <c r="F15" s="44"/>
      <c r="G15" s="44"/>
      <c r="H15" s="44"/>
      <c r="I15" s="45"/>
      <c r="J15" s="45"/>
      <c r="K15" s="45"/>
      <c r="L15" s="45"/>
      <c r="M15" s="45"/>
    </row>
    <row r="16" spans="1:15" ht="21" customHeight="1" x14ac:dyDescent="0.25">
      <c r="A16" s="46" t="s">
        <v>39</v>
      </c>
      <c r="B16" s="47" t="s">
        <v>40</v>
      </c>
      <c r="C16" s="47"/>
      <c r="D16" s="47"/>
      <c r="E16" s="48"/>
      <c r="F16" s="48"/>
      <c r="G16" s="48"/>
      <c r="H16" s="48"/>
      <c r="I16" s="49"/>
      <c r="J16" s="49"/>
      <c r="K16" s="49"/>
      <c r="L16" s="49"/>
      <c r="M16" s="49"/>
    </row>
    <row r="17" spans="1:13" ht="21" customHeight="1" outlineLevel="1" x14ac:dyDescent="0.25">
      <c r="A17" s="50" t="s">
        <v>41</v>
      </c>
      <c r="B17" s="51" t="s">
        <v>13</v>
      </c>
      <c r="C17" s="51"/>
      <c r="D17" s="51"/>
      <c r="E17" s="52"/>
      <c r="F17" s="52"/>
      <c r="G17" s="52"/>
      <c r="H17" s="52"/>
      <c r="I17" s="53"/>
      <c r="J17" s="53"/>
      <c r="K17" s="53"/>
      <c r="L17" s="53"/>
      <c r="M17" s="53"/>
    </row>
    <row r="18" spans="1:13" ht="21" customHeight="1" outlineLevel="2" x14ac:dyDescent="0.25">
      <c r="A18" s="15" t="s">
        <v>42</v>
      </c>
      <c r="B18" s="10" t="s">
        <v>13</v>
      </c>
      <c r="C18" s="10"/>
      <c r="D18" s="10"/>
      <c r="E18" s="54"/>
      <c r="F18" s="54"/>
      <c r="G18" s="54"/>
      <c r="H18" s="54"/>
      <c r="I18" s="55"/>
      <c r="J18" s="55"/>
      <c r="K18" s="55"/>
      <c r="L18" s="55"/>
      <c r="M18" s="55"/>
    </row>
    <row r="19" spans="1:13" s="29" customFormat="1" ht="63" outlineLevel="3" x14ac:dyDescent="0.25">
      <c r="A19" s="99"/>
      <c r="B19" s="28" t="s">
        <v>21</v>
      </c>
      <c r="C19" s="7"/>
      <c r="D19" s="7" t="s">
        <v>103</v>
      </c>
      <c r="E19" s="7" t="s">
        <v>4</v>
      </c>
      <c r="F19" s="94">
        <v>80</v>
      </c>
      <c r="G19" s="94">
        <v>40</v>
      </c>
      <c r="H19" s="94">
        <v>80</v>
      </c>
      <c r="I19" s="41">
        <f>SUM(F19:H19)</f>
        <v>200</v>
      </c>
      <c r="J19" s="6"/>
      <c r="K19" s="65">
        <f t="shared" ref="K19:K24" si="0">J19*I19</f>
        <v>0</v>
      </c>
      <c r="L19" s="66"/>
      <c r="M19" s="5" t="s">
        <v>85</v>
      </c>
    </row>
    <row r="20" spans="1:13" s="29" customFormat="1" ht="47.25" outlineLevel="3" x14ac:dyDescent="0.25">
      <c r="A20" s="99"/>
      <c r="B20" s="28" t="s">
        <v>23</v>
      </c>
      <c r="C20" s="7"/>
      <c r="D20" s="7" t="s">
        <v>104</v>
      </c>
      <c r="E20" s="7" t="s">
        <v>4</v>
      </c>
      <c r="F20" s="94">
        <v>100</v>
      </c>
      <c r="G20" s="94">
        <v>60</v>
      </c>
      <c r="H20" s="94">
        <v>100</v>
      </c>
      <c r="I20" s="41">
        <f t="shared" ref="I20:I32" si="1">SUM(F20:H20)</f>
        <v>260</v>
      </c>
      <c r="J20" s="6"/>
      <c r="K20" s="65">
        <f t="shared" si="0"/>
        <v>0</v>
      </c>
      <c r="L20" s="66"/>
      <c r="M20" s="5" t="s">
        <v>85</v>
      </c>
    </row>
    <row r="21" spans="1:13" s="29" customFormat="1" ht="47.25" outlineLevel="3" x14ac:dyDescent="0.25">
      <c r="A21" s="99"/>
      <c r="B21" s="28" t="s">
        <v>86</v>
      </c>
      <c r="C21" s="7"/>
      <c r="D21" s="7" t="s">
        <v>105</v>
      </c>
      <c r="E21" s="7" t="s">
        <v>4</v>
      </c>
      <c r="F21" s="94">
        <v>100</v>
      </c>
      <c r="G21" s="94">
        <v>0</v>
      </c>
      <c r="H21" s="94">
        <v>100</v>
      </c>
      <c r="I21" s="41">
        <f t="shared" si="1"/>
        <v>200</v>
      </c>
      <c r="J21" s="6"/>
      <c r="K21" s="65">
        <f>J21*I21</f>
        <v>0</v>
      </c>
      <c r="L21" s="66"/>
      <c r="M21" s="5" t="s">
        <v>85</v>
      </c>
    </row>
    <row r="22" spans="1:13" s="29" customFormat="1" ht="94.5" outlineLevel="3" x14ac:dyDescent="0.25">
      <c r="A22" s="99"/>
      <c r="B22" s="28" t="s">
        <v>87</v>
      </c>
      <c r="C22" s="7"/>
      <c r="D22" s="7" t="s">
        <v>106</v>
      </c>
      <c r="E22" s="7" t="s">
        <v>4</v>
      </c>
      <c r="F22" s="94">
        <v>110</v>
      </c>
      <c r="G22" s="94">
        <v>60</v>
      </c>
      <c r="H22" s="94">
        <v>110</v>
      </c>
      <c r="I22" s="41">
        <f t="shared" si="1"/>
        <v>280</v>
      </c>
      <c r="J22" s="6"/>
      <c r="K22" s="65">
        <f t="shared" si="0"/>
        <v>0</v>
      </c>
      <c r="L22" s="66"/>
      <c r="M22" s="5" t="s">
        <v>85</v>
      </c>
    </row>
    <row r="23" spans="1:13" s="29" customFormat="1" ht="47.25" outlineLevel="3" x14ac:dyDescent="0.25">
      <c r="A23" s="99"/>
      <c r="B23" s="28" t="s">
        <v>92</v>
      </c>
      <c r="C23" s="7"/>
      <c r="D23" s="7" t="s">
        <v>107</v>
      </c>
      <c r="E23" s="7" t="s">
        <v>4</v>
      </c>
      <c r="F23" s="94">
        <v>3</v>
      </c>
      <c r="G23" s="94">
        <v>0</v>
      </c>
      <c r="H23" s="94">
        <v>3</v>
      </c>
      <c r="I23" s="41">
        <f t="shared" si="1"/>
        <v>6</v>
      </c>
      <c r="J23" s="6"/>
      <c r="K23" s="65">
        <f t="shared" si="0"/>
        <v>0</v>
      </c>
      <c r="L23" s="66"/>
      <c r="M23" s="5" t="s">
        <v>85</v>
      </c>
    </row>
    <row r="24" spans="1:13" s="29" customFormat="1" ht="63" outlineLevel="3" x14ac:dyDescent="0.25">
      <c r="A24" s="99"/>
      <c r="B24" s="28" t="s">
        <v>22</v>
      </c>
      <c r="C24" s="7"/>
      <c r="D24" s="7" t="s">
        <v>108</v>
      </c>
      <c r="E24" s="7" t="s">
        <v>4</v>
      </c>
      <c r="F24" s="94">
        <v>150</v>
      </c>
      <c r="G24" s="94">
        <v>60</v>
      </c>
      <c r="H24" s="94">
        <v>150</v>
      </c>
      <c r="I24" s="41">
        <f t="shared" si="1"/>
        <v>360</v>
      </c>
      <c r="J24" s="6"/>
      <c r="K24" s="65">
        <f t="shared" si="0"/>
        <v>0</v>
      </c>
      <c r="L24" s="66"/>
      <c r="M24" s="5" t="s">
        <v>85</v>
      </c>
    </row>
    <row r="25" spans="1:13" s="29" customFormat="1" ht="31.5" outlineLevel="3" x14ac:dyDescent="0.25">
      <c r="A25" s="99"/>
      <c r="B25" s="28" t="s">
        <v>88</v>
      </c>
      <c r="C25" s="7"/>
      <c r="D25" s="7" t="s">
        <v>109</v>
      </c>
      <c r="E25" s="7" t="s">
        <v>4</v>
      </c>
      <c r="F25" s="94">
        <v>130</v>
      </c>
      <c r="G25" s="94">
        <v>40</v>
      </c>
      <c r="H25" s="94">
        <v>130</v>
      </c>
      <c r="I25" s="41">
        <f t="shared" si="1"/>
        <v>300</v>
      </c>
      <c r="J25" s="6"/>
      <c r="K25" s="65">
        <f>J25*I25</f>
        <v>0</v>
      </c>
      <c r="L25" s="66"/>
      <c r="M25" s="5" t="s">
        <v>85</v>
      </c>
    </row>
    <row r="26" spans="1:13" s="29" customFormat="1" outlineLevel="3" x14ac:dyDescent="0.25">
      <c r="A26" s="99"/>
      <c r="B26" s="28" t="s">
        <v>111</v>
      </c>
      <c r="C26" s="7"/>
      <c r="D26" s="7" t="s">
        <v>110</v>
      </c>
      <c r="E26" s="7" t="s">
        <v>5</v>
      </c>
      <c r="F26" s="94">
        <v>1.2</v>
      </c>
      <c r="G26" s="94">
        <v>1.2</v>
      </c>
      <c r="H26" s="94">
        <v>1.2</v>
      </c>
      <c r="I26" s="41">
        <f t="shared" si="1"/>
        <v>3.6</v>
      </c>
      <c r="J26" s="6"/>
      <c r="K26" s="65">
        <f>J26*I26</f>
        <v>0</v>
      </c>
      <c r="L26" s="66"/>
      <c r="M26" s="5" t="s">
        <v>85</v>
      </c>
    </row>
    <row r="27" spans="1:13" s="29" customFormat="1" outlineLevel="3" x14ac:dyDescent="0.25">
      <c r="A27" s="100"/>
      <c r="B27" s="98" t="s">
        <v>102</v>
      </c>
      <c r="C27" s="7"/>
      <c r="D27" s="7"/>
      <c r="E27" s="7"/>
      <c r="F27" s="7"/>
      <c r="G27" s="7"/>
      <c r="H27" s="7"/>
      <c r="I27" s="41"/>
      <c r="J27" s="6"/>
      <c r="K27" s="103"/>
      <c r="L27" s="66"/>
      <c r="M27" s="5" t="s">
        <v>85</v>
      </c>
    </row>
    <row r="28" spans="1:13" s="29" customFormat="1" outlineLevel="3" x14ac:dyDescent="0.25">
      <c r="A28" s="100"/>
      <c r="B28" s="87" t="s">
        <v>112</v>
      </c>
      <c r="C28" s="89"/>
      <c r="D28" s="89"/>
      <c r="E28" s="7" t="s">
        <v>5</v>
      </c>
      <c r="F28" s="94">
        <v>4</v>
      </c>
      <c r="G28" s="94">
        <v>2</v>
      </c>
      <c r="H28" s="94">
        <v>4</v>
      </c>
      <c r="I28" s="41">
        <f t="shared" si="1"/>
        <v>10</v>
      </c>
      <c r="J28" s="6"/>
      <c r="K28" s="65">
        <f t="shared" ref="K28:K32" si="2">J28*I28</f>
        <v>0</v>
      </c>
      <c r="L28" s="66"/>
      <c r="M28" s="5"/>
    </row>
    <row r="29" spans="1:13" s="29" customFormat="1" outlineLevel="3" x14ac:dyDescent="0.25">
      <c r="A29" s="100"/>
      <c r="B29" s="87" t="s">
        <v>113</v>
      </c>
      <c r="C29" s="89"/>
      <c r="D29" s="89"/>
      <c r="E29" s="7" t="s">
        <v>114</v>
      </c>
      <c r="F29" s="94">
        <v>1</v>
      </c>
      <c r="G29" s="94">
        <v>0.5</v>
      </c>
      <c r="H29" s="94">
        <v>1</v>
      </c>
      <c r="I29" s="41">
        <f t="shared" si="1"/>
        <v>2.5</v>
      </c>
      <c r="J29" s="6"/>
      <c r="K29" s="65">
        <f t="shared" si="2"/>
        <v>0</v>
      </c>
      <c r="L29" s="66"/>
      <c r="M29" s="5"/>
    </row>
    <row r="30" spans="1:13" s="29" customFormat="1" outlineLevel="3" x14ac:dyDescent="0.25">
      <c r="A30" s="100"/>
      <c r="B30" s="87" t="s">
        <v>115</v>
      </c>
      <c r="C30" s="89"/>
      <c r="D30" s="89"/>
      <c r="E30" s="7" t="s">
        <v>5</v>
      </c>
      <c r="F30" s="94">
        <v>260</v>
      </c>
      <c r="G30" s="94">
        <v>80</v>
      </c>
      <c r="H30" s="94">
        <v>260</v>
      </c>
      <c r="I30" s="41">
        <f t="shared" si="1"/>
        <v>600</v>
      </c>
      <c r="J30" s="6"/>
      <c r="K30" s="65">
        <f t="shared" si="2"/>
        <v>0</v>
      </c>
      <c r="L30" s="66"/>
      <c r="M30" s="5"/>
    </row>
    <row r="31" spans="1:13" s="80" customFormat="1" outlineLevel="3" x14ac:dyDescent="0.25">
      <c r="A31" s="100"/>
      <c r="B31" s="87" t="s">
        <v>116</v>
      </c>
      <c r="C31" s="88"/>
      <c r="D31" s="88"/>
      <c r="E31" s="7" t="s">
        <v>5</v>
      </c>
      <c r="F31" s="94">
        <v>3</v>
      </c>
      <c r="G31" s="94">
        <v>0</v>
      </c>
      <c r="H31" s="94">
        <v>3</v>
      </c>
      <c r="I31" s="41">
        <f t="shared" si="1"/>
        <v>6</v>
      </c>
      <c r="J31" s="6"/>
      <c r="K31" s="65">
        <f t="shared" si="2"/>
        <v>0</v>
      </c>
      <c r="L31" s="66"/>
      <c r="M31" s="7"/>
    </row>
    <row r="32" spans="1:13" s="29" customFormat="1" outlineLevel="3" x14ac:dyDescent="0.25">
      <c r="A32" s="100"/>
      <c r="B32" s="87" t="s">
        <v>117</v>
      </c>
      <c r="C32" s="89"/>
      <c r="D32" s="89"/>
      <c r="E32" s="7" t="s">
        <v>5</v>
      </c>
      <c r="F32" s="94">
        <v>3</v>
      </c>
      <c r="G32" s="94">
        <v>3</v>
      </c>
      <c r="H32" s="94">
        <v>3</v>
      </c>
      <c r="I32" s="41">
        <f t="shared" si="1"/>
        <v>9</v>
      </c>
      <c r="J32" s="6"/>
      <c r="K32" s="65">
        <f t="shared" si="2"/>
        <v>0</v>
      </c>
      <c r="L32" s="66"/>
      <c r="M32" s="5"/>
    </row>
    <row r="33" spans="1:13" ht="21" customHeight="1" outlineLevel="1" x14ac:dyDescent="0.25">
      <c r="A33" s="50" t="s">
        <v>43</v>
      </c>
      <c r="B33" s="51" t="s">
        <v>16</v>
      </c>
      <c r="C33" s="51"/>
      <c r="D33" s="51"/>
      <c r="E33" s="52"/>
      <c r="F33" s="52"/>
      <c r="G33" s="52"/>
      <c r="H33" s="52"/>
      <c r="I33" s="53"/>
      <c r="J33" s="53"/>
      <c r="K33" s="53"/>
      <c r="L33" s="53"/>
      <c r="M33" s="53"/>
    </row>
    <row r="34" spans="1:13" ht="21" customHeight="1" outlineLevel="2" x14ac:dyDescent="0.25">
      <c r="A34" s="15" t="s">
        <v>44</v>
      </c>
      <c r="B34" s="10" t="s">
        <v>16</v>
      </c>
      <c r="C34" s="10"/>
      <c r="D34" s="10"/>
      <c r="E34" s="54"/>
      <c r="F34" s="54"/>
      <c r="G34" s="54"/>
      <c r="H34" s="54"/>
      <c r="I34" s="55"/>
      <c r="J34" s="55"/>
      <c r="K34" s="55"/>
      <c r="L34" s="55"/>
      <c r="M34" s="55"/>
    </row>
    <row r="35" spans="1:13" s="80" customFormat="1" outlineLevel="3" x14ac:dyDescent="0.25">
      <c r="A35" s="99"/>
      <c r="B35" s="92" t="s">
        <v>126</v>
      </c>
      <c r="C35" s="96" t="s">
        <v>45</v>
      </c>
      <c r="D35" s="97" t="s">
        <v>127</v>
      </c>
      <c r="E35" s="5" t="s">
        <v>5</v>
      </c>
      <c r="F35" s="94">
        <v>1</v>
      </c>
      <c r="G35" s="94">
        <v>1</v>
      </c>
      <c r="H35" s="94">
        <v>1</v>
      </c>
      <c r="I35" s="41">
        <f>SUM(F35:H35)</f>
        <v>3</v>
      </c>
      <c r="J35" s="93"/>
      <c r="K35" s="86">
        <f t="shared" ref="K35:K65" si="3">J35*I35</f>
        <v>0</v>
      </c>
      <c r="L35" s="66"/>
      <c r="M35" s="7" t="s">
        <v>85</v>
      </c>
    </row>
    <row r="36" spans="1:13" s="80" customFormat="1" ht="31.5" outlineLevel="3" x14ac:dyDescent="0.25">
      <c r="A36" s="99"/>
      <c r="B36" s="28" t="s">
        <v>131</v>
      </c>
      <c r="C36" s="7"/>
      <c r="D36" s="7" t="s">
        <v>132</v>
      </c>
      <c r="E36" s="7" t="s">
        <v>5</v>
      </c>
      <c r="F36" s="94">
        <v>1</v>
      </c>
      <c r="G36" s="94">
        <v>1</v>
      </c>
      <c r="H36" s="94">
        <v>1</v>
      </c>
      <c r="I36" s="41">
        <f t="shared" ref="I36:I65" si="4">SUM(F36:H36)</f>
        <v>3</v>
      </c>
      <c r="J36" s="93"/>
      <c r="K36" s="86">
        <f t="shared" si="3"/>
        <v>0</v>
      </c>
      <c r="L36" s="66"/>
      <c r="M36" s="7" t="s">
        <v>85</v>
      </c>
    </row>
    <row r="37" spans="1:13" s="80" customFormat="1" ht="63" outlineLevel="3" x14ac:dyDescent="0.25">
      <c r="A37" s="99"/>
      <c r="B37" s="28" t="s">
        <v>46</v>
      </c>
      <c r="C37" s="7"/>
      <c r="D37" s="7" t="s">
        <v>128</v>
      </c>
      <c r="E37" s="7" t="s">
        <v>5</v>
      </c>
      <c r="F37" s="94">
        <v>1</v>
      </c>
      <c r="G37" s="94">
        <v>1</v>
      </c>
      <c r="H37" s="94">
        <v>1</v>
      </c>
      <c r="I37" s="41">
        <f t="shared" si="4"/>
        <v>3</v>
      </c>
      <c r="J37" s="93"/>
      <c r="K37" s="65">
        <f>J37*I37</f>
        <v>0</v>
      </c>
      <c r="L37" s="66"/>
      <c r="M37" s="7" t="s">
        <v>85</v>
      </c>
    </row>
    <row r="38" spans="1:13" s="80" customFormat="1" ht="47.25" outlineLevel="3" x14ac:dyDescent="0.25">
      <c r="A38" s="99"/>
      <c r="B38" s="28" t="s">
        <v>56</v>
      </c>
      <c r="C38" s="7"/>
      <c r="D38" s="7" t="s">
        <v>129</v>
      </c>
      <c r="E38" s="7" t="s">
        <v>5</v>
      </c>
      <c r="F38" s="94">
        <v>1</v>
      </c>
      <c r="G38" s="94">
        <v>1</v>
      </c>
      <c r="H38" s="94">
        <v>1</v>
      </c>
      <c r="I38" s="41">
        <f t="shared" si="4"/>
        <v>3</v>
      </c>
      <c r="J38" s="93"/>
      <c r="K38" s="65">
        <f>J38*I38</f>
        <v>0</v>
      </c>
      <c r="L38" s="66"/>
      <c r="M38" s="7" t="s">
        <v>85</v>
      </c>
    </row>
    <row r="39" spans="1:13" s="80" customFormat="1" ht="31.5" outlineLevel="3" x14ac:dyDescent="0.25">
      <c r="A39" s="99"/>
      <c r="B39" s="28" t="s">
        <v>64</v>
      </c>
      <c r="C39" s="7"/>
      <c r="D39" s="7" t="s">
        <v>133</v>
      </c>
      <c r="E39" s="7" t="s">
        <v>5</v>
      </c>
      <c r="F39" s="94">
        <v>1</v>
      </c>
      <c r="G39" s="94">
        <v>0</v>
      </c>
      <c r="H39" s="94">
        <v>1</v>
      </c>
      <c r="I39" s="41">
        <f t="shared" si="4"/>
        <v>2</v>
      </c>
      <c r="J39" s="93"/>
      <c r="K39" s="86">
        <f t="shared" si="3"/>
        <v>0</v>
      </c>
      <c r="L39" s="66"/>
      <c r="M39" s="7" t="s">
        <v>85</v>
      </c>
    </row>
    <row r="40" spans="1:13" s="80" customFormat="1" ht="63" outlineLevel="3" x14ac:dyDescent="0.25">
      <c r="A40" s="99"/>
      <c r="B40" s="28" t="s">
        <v>24</v>
      </c>
      <c r="C40" s="7"/>
      <c r="D40" s="7" t="s">
        <v>130</v>
      </c>
      <c r="E40" s="7" t="s">
        <v>5</v>
      </c>
      <c r="F40" s="94">
        <v>2</v>
      </c>
      <c r="G40" s="94">
        <v>1</v>
      </c>
      <c r="H40" s="94">
        <v>2</v>
      </c>
      <c r="I40" s="41">
        <f t="shared" si="4"/>
        <v>5</v>
      </c>
      <c r="J40" s="93"/>
      <c r="K40" s="65">
        <f t="shared" si="3"/>
        <v>0</v>
      </c>
      <c r="L40" s="66"/>
      <c r="M40" s="7" t="s">
        <v>85</v>
      </c>
    </row>
    <row r="41" spans="1:13" s="80" customFormat="1" ht="63" outlineLevel="3" x14ac:dyDescent="0.25">
      <c r="A41" s="99"/>
      <c r="B41" s="28" t="s">
        <v>138</v>
      </c>
      <c r="C41" s="7"/>
      <c r="D41" s="7" t="s">
        <v>97</v>
      </c>
      <c r="E41" s="7" t="s">
        <v>5</v>
      </c>
      <c r="F41" s="94">
        <v>4</v>
      </c>
      <c r="G41" s="94">
        <v>1</v>
      </c>
      <c r="H41" s="94">
        <v>4</v>
      </c>
      <c r="I41" s="41">
        <f t="shared" si="4"/>
        <v>9</v>
      </c>
      <c r="J41" s="93"/>
      <c r="K41" s="65">
        <f t="shared" si="3"/>
        <v>0</v>
      </c>
      <c r="L41" s="66"/>
      <c r="M41" s="7" t="s">
        <v>85</v>
      </c>
    </row>
    <row r="42" spans="1:13" s="80" customFormat="1" ht="47.25" outlineLevel="3" x14ac:dyDescent="0.25">
      <c r="A42" s="99"/>
      <c r="B42" s="28" t="s">
        <v>151</v>
      </c>
      <c r="C42" s="7"/>
      <c r="D42" s="7" t="s">
        <v>101</v>
      </c>
      <c r="E42" s="7" t="s">
        <v>5</v>
      </c>
      <c r="F42" s="94">
        <v>1</v>
      </c>
      <c r="G42" s="94">
        <v>0</v>
      </c>
      <c r="H42" s="94">
        <v>1</v>
      </c>
      <c r="I42" s="41">
        <f t="shared" si="4"/>
        <v>2</v>
      </c>
      <c r="J42" s="93"/>
      <c r="K42" s="65">
        <f t="shared" si="3"/>
        <v>0</v>
      </c>
      <c r="L42" s="66"/>
      <c r="M42" s="7" t="s">
        <v>85</v>
      </c>
    </row>
    <row r="43" spans="1:13" s="80" customFormat="1" outlineLevel="3" x14ac:dyDescent="0.25">
      <c r="A43" s="99"/>
      <c r="B43" s="28" t="s">
        <v>98</v>
      </c>
      <c r="C43" s="7"/>
      <c r="D43" s="7"/>
      <c r="E43" s="7" t="s">
        <v>5</v>
      </c>
      <c r="F43" s="94">
        <v>1</v>
      </c>
      <c r="G43" s="94">
        <v>0</v>
      </c>
      <c r="H43" s="94">
        <v>1</v>
      </c>
      <c r="I43" s="41">
        <f t="shared" si="4"/>
        <v>2</v>
      </c>
      <c r="J43" s="93"/>
      <c r="K43" s="65">
        <f t="shared" si="3"/>
        <v>0</v>
      </c>
      <c r="L43" s="66"/>
      <c r="M43" s="7" t="s">
        <v>85</v>
      </c>
    </row>
    <row r="44" spans="1:13" s="80" customFormat="1" ht="63" outlineLevel="3" x14ac:dyDescent="0.25">
      <c r="A44" s="99"/>
      <c r="B44" s="28" t="s">
        <v>62</v>
      </c>
      <c r="C44" s="7"/>
      <c r="D44" s="7" t="s">
        <v>100</v>
      </c>
      <c r="E44" s="7" t="s">
        <v>5</v>
      </c>
      <c r="F44" s="94">
        <v>1</v>
      </c>
      <c r="G44" s="94">
        <v>1</v>
      </c>
      <c r="H44" s="94">
        <v>1</v>
      </c>
      <c r="I44" s="41">
        <f t="shared" si="4"/>
        <v>3</v>
      </c>
      <c r="J44" s="93"/>
      <c r="K44" s="65">
        <f t="shared" si="3"/>
        <v>0</v>
      </c>
      <c r="L44" s="66"/>
      <c r="M44" s="7" t="s">
        <v>85</v>
      </c>
    </row>
    <row r="45" spans="1:13" s="80" customFormat="1" ht="47.25" outlineLevel="3" x14ac:dyDescent="0.25">
      <c r="A45" s="99"/>
      <c r="B45" s="92" t="s">
        <v>91</v>
      </c>
      <c r="C45" s="96"/>
      <c r="D45" s="97" t="s">
        <v>152</v>
      </c>
      <c r="E45" s="5" t="s">
        <v>5</v>
      </c>
      <c r="F45" s="94">
        <v>1</v>
      </c>
      <c r="G45" s="94">
        <v>0</v>
      </c>
      <c r="H45" s="94">
        <v>1</v>
      </c>
      <c r="I45" s="41">
        <f t="shared" si="4"/>
        <v>2</v>
      </c>
      <c r="J45" s="93"/>
      <c r="K45" s="86">
        <f t="shared" si="3"/>
        <v>0</v>
      </c>
      <c r="L45" s="66"/>
      <c r="M45" s="7" t="s">
        <v>85</v>
      </c>
    </row>
    <row r="46" spans="1:13" s="80" customFormat="1" ht="47.25" outlineLevel="3" x14ac:dyDescent="0.25">
      <c r="A46" s="99"/>
      <c r="B46" s="92" t="s">
        <v>153</v>
      </c>
      <c r="C46" s="5"/>
      <c r="D46" s="7" t="s">
        <v>99</v>
      </c>
      <c r="E46" s="5" t="s">
        <v>5</v>
      </c>
      <c r="F46" s="94">
        <v>1</v>
      </c>
      <c r="G46" s="94">
        <v>0</v>
      </c>
      <c r="H46" s="94">
        <v>1</v>
      </c>
      <c r="I46" s="41">
        <f t="shared" si="4"/>
        <v>2</v>
      </c>
      <c r="J46" s="93"/>
      <c r="K46" s="86">
        <f t="shared" si="3"/>
        <v>0</v>
      </c>
      <c r="L46" s="66"/>
      <c r="M46" s="7" t="s">
        <v>85</v>
      </c>
    </row>
    <row r="47" spans="1:13" s="80" customFormat="1" outlineLevel="3" x14ac:dyDescent="0.25">
      <c r="A47" s="99"/>
      <c r="B47" s="28" t="s">
        <v>139</v>
      </c>
      <c r="C47" s="7"/>
      <c r="D47" s="7"/>
      <c r="E47" s="7" t="s">
        <v>5</v>
      </c>
      <c r="F47" s="94">
        <v>1</v>
      </c>
      <c r="G47" s="94">
        <v>0</v>
      </c>
      <c r="H47" s="94">
        <v>1</v>
      </c>
      <c r="I47" s="41">
        <f t="shared" si="4"/>
        <v>2</v>
      </c>
      <c r="J47" s="93"/>
      <c r="K47" s="65">
        <f t="shared" si="3"/>
        <v>0</v>
      </c>
      <c r="L47" s="66"/>
      <c r="M47" s="7" t="s">
        <v>85</v>
      </c>
    </row>
    <row r="48" spans="1:13" s="80" customFormat="1" ht="31.5" outlineLevel="3" x14ac:dyDescent="0.25">
      <c r="A48" s="99"/>
      <c r="B48" s="28" t="s">
        <v>146</v>
      </c>
      <c r="C48" s="7"/>
      <c r="D48" s="7" t="s">
        <v>118</v>
      </c>
      <c r="E48" s="7" t="s">
        <v>4</v>
      </c>
      <c r="F48" s="94">
        <v>40</v>
      </c>
      <c r="G48" s="94">
        <v>0</v>
      </c>
      <c r="H48" s="94">
        <v>40</v>
      </c>
      <c r="I48" s="41">
        <f t="shared" si="4"/>
        <v>80</v>
      </c>
      <c r="J48" s="93"/>
      <c r="K48" s="65">
        <f t="shared" si="3"/>
        <v>0</v>
      </c>
      <c r="L48" s="66"/>
      <c r="M48" s="7" t="s">
        <v>85</v>
      </c>
    </row>
    <row r="49" spans="1:13" s="80" customFormat="1" ht="47.25" outlineLevel="3" x14ac:dyDescent="0.25">
      <c r="A49" s="99"/>
      <c r="B49" s="28" t="s">
        <v>61</v>
      </c>
      <c r="C49" s="7"/>
      <c r="D49" s="7" t="s">
        <v>135</v>
      </c>
      <c r="E49" s="7" t="s">
        <v>5</v>
      </c>
      <c r="F49" s="94">
        <v>2</v>
      </c>
      <c r="G49" s="94">
        <v>0</v>
      </c>
      <c r="H49" s="94">
        <v>2</v>
      </c>
      <c r="I49" s="41">
        <f t="shared" si="4"/>
        <v>4</v>
      </c>
      <c r="J49" s="93"/>
      <c r="K49" s="65">
        <f t="shared" si="3"/>
        <v>0</v>
      </c>
      <c r="L49" s="66"/>
      <c r="M49" s="7" t="s">
        <v>85</v>
      </c>
    </row>
    <row r="50" spans="1:13" s="80" customFormat="1" ht="31.5" outlineLevel="3" x14ac:dyDescent="0.25">
      <c r="A50" s="99"/>
      <c r="B50" s="28" t="s">
        <v>60</v>
      </c>
      <c r="C50" s="7"/>
      <c r="D50" s="7" t="s">
        <v>136</v>
      </c>
      <c r="E50" s="7" t="s">
        <v>5</v>
      </c>
      <c r="F50" s="94">
        <v>1</v>
      </c>
      <c r="G50" s="94">
        <v>0</v>
      </c>
      <c r="H50" s="94">
        <v>1</v>
      </c>
      <c r="I50" s="41">
        <f t="shared" si="4"/>
        <v>2</v>
      </c>
      <c r="J50" s="93"/>
      <c r="K50" s="65">
        <f t="shared" si="3"/>
        <v>0</v>
      </c>
      <c r="L50" s="66"/>
      <c r="M50" s="7" t="s">
        <v>85</v>
      </c>
    </row>
    <row r="51" spans="1:13" s="80" customFormat="1" ht="31.5" outlineLevel="3" x14ac:dyDescent="0.25">
      <c r="A51" s="99"/>
      <c r="B51" s="28" t="s">
        <v>47</v>
      </c>
      <c r="C51" s="7"/>
      <c r="D51" s="7" t="s">
        <v>137</v>
      </c>
      <c r="E51" s="7" t="s">
        <v>5</v>
      </c>
      <c r="F51" s="94">
        <v>1</v>
      </c>
      <c r="G51" s="94">
        <v>0</v>
      </c>
      <c r="H51" s="94">
        <v>1</v>
      </c>
      <c r="I51" s="41">
        <f t="shared" si="4"/>
        <v>2</v>
      </c>
      <c r="J51" s="93"/>
      <c r="K51" s="65">
        <f t="shared" si="3"/>
        <v>0</v>
      </c>
      <c r="L51" s="66"/>
      <c r="M51" s="7" t="s">
        <v>85</v>
      </c>
    </row>
    <row r="52" spans="1:13" s="80" customFormat="1" ht="31.5" outlineLevel="3" x14ac:dyDescent="0.25">
      <c r="A52" s="99"/>
      <c r="B52" s="28" t="s">
        <v>59</v>
      </c>
      <c r="C52" s="7" t="s">
        <v>140</v>
      </c>
      <c r="D52" s="7" t="s">
        <v>141</v>
      </c>
      <c r="E52" s="7" t="s">
        <v>5</v>
      </c>
      <c r="F52" s="94">
        <v>1</v>
      </c>
      <c r="G52" s="94">
        <v>0</v>
      </c>
      <c r="H52" s="94">
        <v>1</v>
      </c>
      <c r="I52" s="41">
        <f t="shared" si="4"/>
        <v>2</v>
      </c>
      <c r="J52" s="93"/>
      <c r="K52" s="65">
        <f t="shared" si="3"/>
        <v>0</v>
      </c>
      <c r="L52" s="66"/>
      <c r="M52" s="7" t="s">
        <v>85</v>
      </c>
    </row>
    <row r="53" spans="1:13" s="80" customFormat="1" ht="63" outlineLevel="3" x14ac:dyDescent="0.25">
      <c r="A53" s="99"/>
      <c r="B53" s="28" t="s">
        <v>58</v>
      </c>
      <c r="C53" s="7"/>
      <c r="D53" s="7" t="s">
        <v>142</v>
      </c>
      <c r="E53" s="7" t="s">
        <v>5</v>
      </c>
      <c r="F53" s="94">
        <v>1</v>
      </c>
      <c r="G53" s="94">
        <v>0</v>
      </c>
      <c r="H53" s="94">
        <v>1</v>
      </c>
      <c r="I53" s="41">
        <f t="shared" si="4"/>
        <v>2</v>
      </c>
      <c r="J53" s="93"/>
      <c r="K53" s="65">
        <f t="shared" si="3"/>
        <v>0</v>
      </c>
      <c r="L53" s="66"/>
      <c r="M53" s="7" t="s">
        <v>85</v>
      </c>
    </row>
    <row r="54" spans="1:13" s="80" customFormat="1" ht="31.5" outlineLevel="3" x14ac:dyDescent="0.25">
      <c r="A54" s="99"/>
      <c r="B54" s="28" t="s">
        <v>57</v>
      </c>
      <c r="C54" s="7"/>
      <c r="D54" s="7" t="s">
        <v>143</v>
      </c>
      <c r="E54" s="7" t="s">
        <v>5</v>
      </c>
      <c r="F54" s="94">
        <v>1</v>
      </c>
      <c r="G54" s="94">
        <v>0</v>
      </c>
      <c r="H54" s="94">
        <v>1</v>
      </c>
      <c r="I54" s="41">
        <f t="shared" si="4"/>
        <v>2</v>
      </c>
      <c r="J54" s="93"/>
      <c r="K54" s="65">
        <f t="shared" si="3"/>
        <v>0</v>
      </c>
      <c r="L54" s="66"/>
      <c r="M54" s="7" t="s">
        <v>85</v>
      </c>
    </row>
    <row r="55" spans="1:13" s="80" customFormat="1" ht="31.5" outlineLevel="3" x14ac:dyDescent="0.25">
      <c r="A55" s="99"/>
      <c r="B55" s="28" t="s">
        <v>63</v>
      </c>
      <c r="C55" s="7"/>
      <c r="D55" s="7" t="s">
        <v>144</v>
      </c>
      <c r="E55" s="7" t="s">
        <v>5</v>
      </c>
      <c r="F55" s="94">
        <v>3</v>
      </c>
      <c r="G55" s="94">
        <v>0</v>
      </c>
      <c r="H55" s="94">
        <v>3</v>
      </c>
      <c r="I55" s="41">
        <f t="shared" si="4"/>
        <v>6</v>
      </c>
      <c r="J55" s="93"/>
      <c r="K55" s="65">
        <f t="shared" si="3"/>
        <v>0</v>
      </c>
      <c r="L55" s="66"/>
      <c r="M55" s="7" t="s">
        <v>85</v>
      </c>
    </row>
    <row r="56" spans="1:13" s="80" customFormat="1" outlineLevel="3" x14ac:dyDescent="0.25">
      <c r="A56" s="99"/>
      <c r="B56" s="28" t="s">
        <v>145</v>
      </c>
      <c r="C56" s="7"/>
      <c r="D56" s="7" t="s">
        <v>48</v>
      </c>
      <c r="E56" s="7" t="s">
        <v>5</v>
      </c>
      <c r="F56" s="94">
        <v>2</v>
      </c>
      <c r="G56" s="94">
        <v>0</v>
      </c>
      <c r="H56" s="94">
        <v>2</v>
      </c>
      <c r="I56" s="41">
        <f t="shared" si="4"/>
        <v>4</v>
      </c>
      <c r="J56" s="93"/>
      <c r="K56" s="65">
        <f t="shared" si="3"/>
        <v>0</v>
      </c>
      <c r="L56" s="66"/>
      <c r="M56" s="7" t="s">
        <v>85</v>
      </c>
    </row>
    <row r="57" spans="1:13" s="80" customFormat="1" ht="31.5" outlineLevel="3" x14ac:dyDescent="0.25">
      <c r="A57" s="99"/>
      <c r="B57" s="28" t="s">
        <v>65</v>
      </c>
      <c r="C57" s="7"/>
      <c r="D57" s="7" t="s">
        <v>134</v>
      </c>
      <c r="E57" s="7" t="s">
        <v>5</v>
      </c>
      <c r="F57" s="94">
        <v>1</v>
      </c>
      <c r="G57" s="94">
        <v>0</v>
      </c>
      <c r="H57" s="94">
        <v>1</v>
      </c>
      <c r="I57" s="41">
        <f t="shared" si="4"/>
        <v>2</v>
      </c>
      <c r="J57" s="93"/>
      <c r="K57" s="65">
        <f t="shared" si="3"/>
        <v>0</v>
      </c>
      <c r="L57" s="66"/>
      <c r="M57" s="7" t="s">
        <v>85</v>
      </c>
    </row>
    <row r="58" spans="1:13" s="80" customFormat="1" outlineLevel="3" x14ac:dyDescent="0.25">
      <c r="A58" s="99"/>
      <c r="B58" s="98" t="s">
        <v>102</v>
      </c>
      <c r="C58" s="7"/>
      <c r="D58" s="7"/>
      <c r="E58" s="7"/>
      <c r="F58" s="7"/>
      <c r="G58" s="7"/>
      <c r="H58" s="7"/>
      <c r="I58" s="41"/>
      <c r="J58" s="93"/>
      <c r="K58" s="65"/>
      <c r="L58" s="66"/>
      <c r="M58" s="7" t="s">
        <v>85</v>
      </c>
    </row>
    <row r="59" spans="1:13" s="80" customFormat="1" outlineLevel="3" x14ac:dyDescent="0.25">
      <c r="A59" s="100"/>
      <c r="B59" s="87" t="s">
        <v>119</v>
      </c>
      <c r="C59" s="101"/>
      <c r="D59" s="101"/>
      <c r="E59" s="7" t="s">
        <v>5</v>
      </c>
      <c r="F59" s="94">
        <v>2</v>
      </c>
      <c r="G59" s="94">
        <v>2</v>
      </c>
      <c r="H59" s="94">
        <v>2</v>
      </c>
      <c r="I59" s="41">
        <f t="shared" si="4"/>
        <v>6</v>
      </c>
      <c r="J59" s="93"/>
      <c r="K59" s="65">
        <f t="shared" si="3"/>
        <v>0</v>
      </c>
      <c r="L59" s="66"/>
      <c r="M59" s="7"/>
    </row>
    <row r="60" spans="1:13" s="80" customFormat="1" ht="31.5" outlineLevel="3" x14ac:dyDescent="0.25">
      <c r="A60" s="100"/>
      <c r="B60" s="87" t="s">
        <v>120</v>
      </c>
      <c r="C60" s="101"/>
      <c r="D60" s="101"/>
      <c r="E60" s="7" t="s">
        <v>5</v>
      </c>
      <c r="F60" s="94">
        <v>2</v>
      </c>
      <c r="G60" s="94">
        <v>2</v>
      </c>
      <c r="H60" s="94">
        <v>2</v>
      </c>
      <c r="I60" s="41">
        <f t="shared" si="4"/>
        <v>6</v>
      </c>
      <c r="J60" s="93"/>
      <c r="K60" s="65">
        <f t="shared" si="3"/>
        <v>0</v>
      </c>
      <c r="L60" s="66"/>
      <c r="M60" s="7"/>
    </row>
    <row r="61" spans="1:13" s="80" customFormat="1" outlineLevel="3" x14ac:dyDescent="0.25">
      <c r="A61" s="100"/>
      <c r="B61" s="87" t="s">
        <v>121</v>
      </c>
      <c r="C61" s="101"/>
      <c r="D61" s="101"/>
      <c r="E61" s="7" t="s">
        <v>5</v>
      </c>
      <c r="F61" s="94">
        <v>1</v>
      </c>
      <c r="G61" s="94">
        <v>0</v>
      </c>
      <c r="H61" s="94">
        <v>1</v>
      </c>
      <c r="I61" s="41">
        <f t="shared" si="4"/>
        <v>2</v>
      </c>
      <c r="J61" s="93"/>
      <c r="K61" s="65">
        <f t="shared" si="3"/>
        <v>0</v>
      </c>
      <c r="L61" s="66"/>
      <c r="M61" s="7"/>
    </row>
    <row r="62" spans="1:13" s="80" customFormat="1" outlineLevel="3" x14ac:dyDescent="0.25">
      <c r="A62" s="100"/>
      <c r="B62" s="87" t="s">
        <v>122</v>
      </c>
      <c r="C62" s="101"/>
      <c r="D62" s="101"/>
      <c r="E62" s="7" t="s">
        <v>5</v>
      </c>
      <c r="F62" s="94">
        <v>12</v>
      </c>
      <c r="G62" s="94">
        <v>3</v>
      </c>
      <c r="H62" s="94">
        <v>12</v>
      </c>
      <c r="I62" s="41">
        <f t="shared" si="4"/>
        <v>27</v>
      </c>
      <c r="J62" s="93"/>
      <c r="K62" s="65">
        <f t="shared" si="3"/>
        <v>0</v>
      </c>
      <c r="L62" s="66"/>
      <c r="M62" s="7"/>
    </row>
    <row r="63" spans="1:13" s="29" customFormat="1" outlineLevel="3" x14ac:dyDescent="0.25">
      <c r="A63" s="100"/>
      <c r="B63" s="87" t="s">
        <v>123</v>
      </c>
      <c r="C63" s="102"/>
      <c r="D63" s="102"/>
      <c r="E63" s="7" t="s">
        <v>5</v>
      </c>
      <c r="F63" s="94">
        <v>1</v>
      </c>
      <c r="G63" s="94">
        <v>0</v>
      </c>
      <c r="H63" s="94">
        <v>1</v>
      </c>
      <c r="I63" s="41">
        <f t="shared" si="4"/>
        <v>2</v>
      </c>
      <c r="J63" s="93"/>
      <c r="K63" s="65">
        <f t="shared" si="3"/>
        <v>0</v>
      </c>
      <c r="L63" s="66"/>
      <c r="M63" s="5"/>
    </row>
    <row r="64" spans="1:13" s="80" customFormat="1" ht="31.5" outlineLevel="3" x14ac:dyDescent="0.25">
      <c r="A64" s="100"/>
      <c r="B64" s="87" t="s">
        <v>124</v>
      </c>
      <c r="C64" s="101"/>
      <c r="D64" s="101"/>
      <c r="E64" s="7" t="s">
        <v>5</v>
      </c>
      <c r="F64" s="94">
        <v>2</v>
      </c>
      <c r="G64" s="94">
        <v>0</v>
      </c>
      <c r="H64" s="94">
        <v>2</v>
      </c>
      <c r="I64" s="41">
        <f t="shared" si="4"/>
        <v>4</v>
      </c>
      <c r="J64" s="93"/>
      <c r="K64" s="65">
        <f t="shared" si="3"/>
        <v>0</v>
      </c>
      <c r="L64" s="66"/>
      <c r="M64" s="7"/>
    </row>
    <row r="65" spans="1:16" s="80" customFormat="1" outlineLevel="3" x14ac:dyDescent="0.25">
      <c r="A65" s="100"/>
      <c r="B65" s="87" t="s">
        <v>125</v>
      </c>
      <c r="C65" s="101"/>
      <c r="D65" s="101"/>
      <c r="E65" s="7" t="s">
        <v>5</v>
      </c>
      <c r="F65" s="94">
        <v>1</v>
      </c>
      <c r="G65" s="94">
        <v>0</v>
      </c>
      <c r="H65" s="94">
        <v>1</v>
      </c>
      <c r="I65" s="41">
        <f t="shared" si="4"/>
        <v>2</v>
      </c>
      <c r="J65" s="93"/>
      <c r="K65" s="65">
        <f t="shared" si="3"/>
        <v>0</v>
      </c>
      <c r="L65" s="66"/>
      <c r="M65" s="7"/>
    </row>
    <row r="66" spans="1:16" ht="19.5" customHeight="1" x14ac:dyDescent="0.25">
      <c r="A66" s="15"/>
      <c r="B66" s="109" t="s">
        <v>154</v>
      </c>
      <c r="C66" s="110"/>
      <c r="D66" s="110"/>
      <c r="E66" s="110"/>
      <c r="F66" s="110"/>
      <c r="G66" s="110"/>
      <c r="H66" s="110"/>
      <c r="I66" s="110"/>
      <c r="J66" s="111"/>
      <c r="K66" s="11">
        <f>SUM(K19:K65)</f>
        <v>0</v>
      </c>
      <c r="L66" s="1"/>
      <c r="M66" s="1"/>
    </row>
    <row r="67" spans="1:16" x14ac:dyDescent="0.25">
      <c r="A67"/>
      <c r="B67" s="30" t="s">
        <v>52</v>
      </c>
      <c r="C67"/>
      <c r="D67"/>
      <c r="E67"/>
      <c r="F67"/>
      <c r="G67"/>
      <c r="H67"/>
      <c r="I67" s="75"/>
      <c r="J67"/>
      <c r="K67"/>
      <c r="L67"/>
      <c r="M67"/>
      <c r="N67" s="24"/>
    </row>
    <row r="68" spans="1:16" ht="40.5" customHeight="1" x14ac:dyDescent="0.25">
      <c r="A68" s="76" t="s">
        <v>25</v>
      </c>
      <c r="B68" s="106" t="s">
        <v>53</v>
      </c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106"/>
      <c r="N68" s="25"/>
    </row>
    <row r="69" spans="1:16" ht="57" customHeight="1" x14ac:dyDescent="0.25">
      <c r="A69" s="77" t="s">
        <v>25</v>
      </c>
      <c r="B69" s="106" t="s">
        <v>54</v>
      </c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26"/>
    </row>
    <row r="70" spans="1:16" ht="24.75" customHeight="1" x14ac:dyDescent="0.25">
      <c r="A70" s="76" t="s">
        <v>25</v>
      </c>
      <c r="B70" s="107" t="s">
        <v>55</v>
      </c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107"/>
      <c r="N70" s="27"/>
    </row>
    <row r="71" spans="1:16" x14ac:dyDescent="0.25">
      <c r="A71" s="104" t="s">
        <v>25</v>
      </c>
      <c r="B71" s="105" t="s">
        <v>157</v>
      </c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</row>
    <row r="74" spans="1:16" x14ac:dyDescent="0.25">
      <c r="I74" s="78"/>
    </row>
  </sheetData>
  <sheetProtection selectLockedCells="1" selectUnlockedCells="1"/>
  <mergeCells count="7">
    <mergeCell ref="B68:M68"/>
    <mergeCell ref="B69:M69"/>
    <mergeCell ref="B70:M70"/>
    <mergeCell ref="B71:P71"/>
    <mergeCell ref="A10:M10"/>
    <mergeCell ref="A11:M11"/>
    <mergeCell ref="B66:J66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</vt:lpstr>
      <vt:lpstr>ЛСР!Область_печати</vt:lpstr>
      <vt:lpstr>материал!Область_печати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2026-05-13T08:16:06Z</dcterms:modified>
</cp:coreProperties>
</file>