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/>
  <xr:revisionPtr revIDLastSave="0" documentId="13_ncr:1_{EE394CE0-B565-4F2C-9E81-6419B6837162}" xr6:coauthVersionLast="47" xr6:coauthVersionMax="47" xr10:uidLastSave="{00000000-0000-0000-0000-000000000000}"/>
  <bookViews>
    <workbookView xWindow="-108" yWindow="-16308" windowWidth="29016" windowHeight="15816" xr2:uid="{00000000-000D-0000-FFFF-FFFF00000000}"/>
  </bookViews>
  <sheets>
    <sheet name="ЛСР" sheetId="12" r:id="rId1"/>
    <sheet name="работа" sheetId="13" r:id="rId2"/>
    <sheet name="материалы" sheetId="14" r:id="rId3"/>
  </sheets>
  <definedNames>
    <definedName name="_xlnm._FilterDatabase" localSheetId="0" hidden="1">ЛСР!$A$11:$J$21</definedName>
    <definedName name="_xlnm._FilterDatabase" localSheetId="2" hidden="1">материалы!$A$11:$J$16</definedName>
    <definedName name="_xlnm._FilterDatabase" localSheetId="1" hidden="1">работа!$A$11:$J$19</definedName>
    <definedName name="_xlnm.Print_Area" localSheetId="0">ЛСР!$A$1:$N$48</definedName>
    <definedName name="_xlnm.Print_Area" localSheetId="2">материалы!$A$1:$N$40</definedName>
    <definedName name="_xlnm.Print_Area" localSheetId="1">работа!$A$1:$N$27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2" i="12" l="1"/>
  <c r="K23" i="12"/>
  <c r="K24" i="12"/>
  <c r="K25" i="12"/>
  <c r="K26" i="12"/>
  <c r="K27" i="12"/>
  <c r="K28" i="12"/>
  <c r="K29" i="12"/>
  <c r="K30" i="12"/>
  <c r="K31" i="12"/>
  <c r="K32" i="12"/>
  <c r="K34" i="12"/>
  <c r="K35" i="12"/>
  <c r="K36" i="12"/>
  <c r="K37" i="12"/>
  <c r="K21" i="12"/>
  <c r="K18" i="12"/>
  <c r="K19" i="12"/>
  <c r="K17" i="12"/>
  <c r="J32" i="14"/>
  <c r="L32" i="14" s="1"/>
  <c r="J31" i="14"/>
  <c r="L31" i="14" s="1"/>
  <c r="J30" i="14"/>
  <c r="L30" i="14" s="1"/>
  <c r="J29" i="14"/>
  <c r="L29" i="14" s="1"/>
  <c r="J27" i="14"/>
  <c r="L27" i="14" s="1"/>
  <c r="J26" i="14"/>
  <c r="L26" i="14" s="1"/>
  <c r="J25" i="14"/>
  <c r="L25" i="14" s="1"/>
  <c r="J24" i="14"/>
  <c r="L24" i="14" s="1"/>
  <c r="J23" i="14"/>
  <c r="L23" i="14" s="1"/>
  <c r="J22" i="14"/>
  <c r="L22" i="14" s="1"/>
  <c r="J21" i="14"/>
  <c r="L21" i="14" s="1"/>
  <c r="J20" i="14"/>
  <c r="L20" i="14" s="1"/>
  <c r="J19" i="14"/>
  <c r="L19" i="14" s="1"/>
  <c r="J18" i="14"/>
  <c r="L18" i="14" s="1"/>
  <c r="J17" i="14"/>
  <c r="L17" i="14" s="1"/>
  <c r="J16" i="14"/>
  <c r="L16" i="14" s="1"/>
  <c r="J19" i="13"/>
  <c r="L19" i="13" s="1"/>
  <c r="L33" i="14" l="1"/>
  <c r="J17" i="13"/>
  <c r="L17" i="13" s="1"/>
  <c r="J18" i="13"/>
  <c r="L18" i="13" s="1"/>
  <c r="J18" i="12"/>
  <c r="G18" i="12"/>
  <c r="H18" i="12"/>
  <c r="I18" i="12"/>
  <c r="F18" i="12"/>
  <c r="L19" i="12"/>
  <c r="J19" i="12"/>
  <c r="G19" i="12"/>
  <c r="H19" i="12"/>
  <c r="I19" i="12"/>
  <c r="F19" i="12"/>
  <c r="G17" i="12"/>
  <c r="H17" i="12"/>
  <c r="I17" i="12"/>
  <c r="F17" i="12"/>
  <c r="L20" i="13" l="1"/>
  <c r="J17" i="12"/>
  <c r="L17" i="12" s="1"/>
  <c r="J21" i="12"/>
  <c r="L21" i="12" s="1"/>
  <c r="J22" i="12"/>
  <c r="L22" i="12" s="1"/>
  <c r="J23" i="12"/>
  <c r="L23" i="12" s="1"/>
  <c r="J24" i="12"/>
  <c r="L24" i="12" s="1"/>
  <c r="J25" i="12"/>
  <c r="L25" i="12" s="1"/>
  <c r="J26" i="12"/>
  <c r="L26" i="12" s="1"/>
  <c r="J27" i="12"/>
  <c r="L27" i="12" s="1"/>
  <c r="J28" i="12"/>
  <c r="L28" i="12" s="1"/>
  <c r="J29" i="12"/>
  <c r="L29" i="12" s="1"/>
  <c r="J30" i="12"/>
  <c r="L30" i="12" s="1"/>
  <c r="J31" i="12"/>
  <c r="L31" i="12" s="1"/>
  <c r="J32" i="12"/>
  <c r="L32" i="12" s="1"/>
  <c r="J34" i="12"/>
  <c r="L34" i="12" s="1"/>
  <c r="L33" i="12" s="1"/>
  <c r="J35" i="12"/>
  <c r="L35" i="12" s="1"/>
  <c r="J36" i="12"/>
  <c r="L36" i="12" s="1"/>
  <c r="J37" i="12"/>
  <c r="L37" i="12" s="1"/>
  <c r="L20" i="12" l="1"/>
  <c r="L40" i="12" s="1"/>
  <c r="L18" i="12"/>
  <c r="L16" i="12" s="1"/>
  <c r="L39" i="12" s="1"/>
  <c r="L15" i="12" l="1"/>
  <c r="L38" i="12" l="1"/>
</calcChain>
</file>

<file path=xl/sharedStrings.xml><?xml version="1.0" encoding="utf-8"?>
<sst xmlns="http://schemas.openxmlformats.org/spreadsheetml/2006/main" count="244" uniqueCount="85">
  <si>
    <t>№</t>
  </si>
  <si>
    <t>Наименование</t>
  </si>
  <si>
    <t>Кол-во</t>
  </si>
  <si>
    <t>м</t>
  </si>
  <si>
    <t>Цена</t>
  </si>
  <si>
    <t>Сумма</t>
  </si>
  <si>
    <t>Примечание</t>
  </si>
  <si>
    <t>Ед. изм.</t>
  </si>
  <si>
    <t xml:space="preserve">Внутренние инженерные сети </t>
  </si>
  <si>
    <t>Материалы:</t>
  </si>
  <si>
    <t>Прокладка трубы</t>
  </si>
  <si>
    <t>в тч стоимость работ:</t>
  </si>
  <si>
    <t>в тч стоимость материалов:</t>
  </si>
  <si>
    <t>Итого по ЛСР:</t>
  </si>
  <si>
    <t>Устройство телефонии</t>
  </si>
  <si>
    <t>Марка</t>
  </si>
  <si>
    <t>Характеристика</t>
  </si>
  <si>
    <t>-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</si>
  <si>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</si>
  <si>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</si>
  <si>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</si>
  <si>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Примечание:</t>
  </si>
  <si>
    <t>в тч НДС:</t>
  </si>
  <si>
    <t>Приложение №</t>
  </si>
  <si>
    <t>к Договору подряда №</t>
  </si>
  <si>
    <t>ПОДРЯДЧИК:</t>
  </si>
  <si>
    <t>ЗАКАЗЧИК:</t>
  </si>
  <si>
    <t>ТЕХНИЧЕСКИЙ ЗАКАЗЧИК:</t>
  </si>
  <si>
    <t>Генеральный директор</t>
  </si>
  <si>
    <t>___________/</t>
  </si>
  <si>
    <t>___________/Е.В. Низамова</t>
  </si>
  <si>
    <t>указать при необходимости</t>
  </si>
  <si>
    <t>11.12.</t>
  </si>
  <si>
    <t>11.12.01</t>
  </si>
  <si>
    <t>Форма закупа материала</t>
  </si>
  <si>
    <t>Труба тип 1</t>
  </si>
  <si>
    <t>Труба тип 2</t>
  </si>
  <si>
    <t>Работа:</t>
  </si>
  <si>
    <t>Прокладка кабеля, трубы</t>
  </si>
  <si>
    <t>11.12.01.00</t>
  </si>
  <si>
    <t xml:space="preserve">Прочие материалы </t>
  </si>
  <si>
    <t>Анкер латунный забивной М8 IEK</t>
  </si>
  <si>
    <t>CLP1M-AL-8</t>
  </si>
  <si>
    <t>шт</t>
  </si>
  <si>
    <t>Гайка со стопорным буртом М8</t>
  </si>
  <si>
    <t>CLP1M-N-8-2</t>
  </si>
  <si>
    <t>Лоток проволочный 60х100 IEK 3 метра</t>
  </si>
  <si>
    <t>CLWG10-060-100-3</t>
  </si>
  <si>
    <t>Профиль перфорированный П-образный 2100-2,0 IEK</t>
  </si>
  <si>
    <t>CLM50D-PPP-210-20</t>
  </si>
  <si>
    <t>Соединительный комплект одинарный MDS20 IEK</t>
  </si>
  <si>
    <t>CLW10-MDS-20</t>
  </si>
  <si>
    <t>Соединительный комплект одинарный MS20 IEK</t>
  </si>
  <si>
    <t>CLW10-MS-20</t>
  </si>
  <si>
    <t>Труба гладкая ПВХ диаметром 50-63мм</t>
  </si>
  <si>
    <t>DKC</t>
  </si>
  <si>
    <t>Труба ПЭ 20х2,0 PN12</t>
  </si>
  <si>
    <t>Шпилька резьбовая М8х1000 DIN 975 IEK</t>
  </si>
  <si>
    <t>CLW10-TM-08-1</t>
  </si>
  <si>
    <t>Щит этажный встраиваемый RАL 7035 (1000х650х150)</t>
  </si>
  <si>
    <t>EKF</t>
  </si>
  <si>
    <t>EKF Basic</t>
  </si>
  <si>
    <t>Дюбель гвозди 6х40</t>
  </si>
  <si>
    <t>Коробка распределительная 200х160х70мм скрытая IP30 гипрок</t>
  </si>
  <si>
    <t>HEGEL</t>
  </si>
  <si>
    <t>КР1205 HEGEL</t>
  </si>
  <si>
    <t>Пена монтажная однокомпонентная огнезащитная в баллоне 740 мл DKC DF1201</t>
  </si>
  <si>
    <t>торговая сеть</t>
  </si>
  <si>
    <t>Хомут для труб 63 мм</t>
  </si>
  <si>
    <t>Устройство системы телефонии. ГП-76. Сети связи. Телефония</t>
  </si>
  <si>
    <t>76.1</t>
  </si>
  <si>
    <t>76.2</t>
  </si>
  <si>
    <t>76.3</t>
  </si>
  <si>
    <t>76.4</t>
  </si>
  <si>
    <t>Прокладка КПП</t>
  </si>
  <si>
    <t>Кабель тип 1</t>
  </si>
  <si>
    <t>UTP Cat5e ZH нг(А)-HF 4х2х0,52</t>
  </si>
  <si>
    <t>Розетка накладная RG-45</t>
  </si>
  <si>
    <t>Монтаж лотка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</si>
  <si>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</si>
  <si>
    <t>Ведомость работ</t>
  </si>
  <si>
    <t>Итого стоимость работ</t>
  </si>
  <si>
    <t>Итого стоимость материалов</t>
  </si>
  <si>
    <t>Ведомость материалов</t>
  </si>
  <si>
    <t>Локальный сметный расчет №3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</si>
</sst>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i/>
      <u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5" fillId="0" borderId="0"/>
    <xf numFmtId="0" fontId="3" fillId="0" borderId="0"/>
    <xf numFmtId="0" fontId="6" fillId="0" borderId="0"/>
    <xf numFmtId="0" fontId="5" fillId="0" borderId="0"/>
    <xf numFmtId="0" fontId="2" fillId="0" borderId="0"/>
    <xf numFmtId="0" fontId="2" fillId="0" borderId="0"/>
    <xf numFmtId="0" fontId="1" fillId="0" borderId="0"/>
  </cellStyleXfs>
  <cellXfs count="86">
    <xf numFmtId="0" fontId="0" fillId="0" borderId="0" xfId="0"/>
    <xf numFmtId="0" fontId="7" fillId="0" borderId="3" xfId="0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4" fontId="7" fillId="3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4" fontId="7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4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/>
    <xf numFmtId="0" fontId="7" fillId="2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wrapText="1"/>
    </xf>
    <xf numFmtId="4" fontId="8" fillId="0" borderId="0" xfId="0" applyNumberFormat="1" applyFont="1"/>
    <xf numFmtId="0" fontId="10" fillId="2" borderId="2" xfId="0" applyFont="1" applyFill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 wrapText="1"/>
    </xf>
    <xf numFmtId="4" fontId="9" fillId="3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right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 wrapText="1"/>
    </xf>
    <xf numFmtId="4" fontId="11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right" vertical="center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center" vertical="center" wrapText="1"/>
    </xf>
    <xf numFmtId="4" fontId="7" fillId="5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9" fontId="7" fillId="5" borderId="4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49" fontId="7" fillId="4" borderId="4" xfId="0" applyNumberFormat="1" applyFont="1" applyFill="1" applyBorder="1" applyAlignment="1">
      <alignment horizontal="center" vertical="center" wrapText="1"/>
    </xf>
    <xf numFmtId="49" fontId="9" fillId="3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2" fillId="0" borderId="0" xfId="0" applyFont="1" applyAlignment="1">
      <alignment vertical="center" wrapText="1"/>
    </xf>
    <xf numFmtId="49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0" borderId="0" xfId="0" applyFont="1"/>
    <xf numFmtId="0" fontId="13" fillId="0" borderId="0" xfId="7" applyFont="1" applyAlignment="1">
      <alignment vertical="center" wrapText="1"/>
    </xf>
    <xf numFmtId="4" fontId="13" fillId="0" borderId="0" xfId="0" applyNumberFormat="1" applyFont="1" applyAlignment="1">
      <alignment horizontal="center" vertical="center" wrapText="1"/>
    </xf>
    <xf numFmtId="4" fontId="9" fillId="0" borderId="0" xfId="0" applyNumberFormat="1" applyFont="1"/>
    <xf numFmtId="4" fontId="11" fillId="2" borderId="1" xfId="0" applyNumberFormat="1" applyFont="1" applyFill="1" applyBorder="1" applyAlignment="1" applyProtection="1">
      <alignment horizontal="center" vertical="center"/>
      <protection locked="0"/>
    </xf>
    <xf numFmtId="0" fontId="8" fillId="0" borderId="1" xfId="0" applyFont="1" applyBorder="1"/>
    <xf numFmtId="0" fontId="7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49" fontId="10" fillId="0" borderId="0" xfId="0" applyNumberFormat="1" applyFont="1"/>
    <xf numFmtId="0" fontId="10" fillId="0" borderId="0" xfId="0" applyFont="1" applyAlignment="1">
      <alignment wrapText="1"/>
    </xf>
    <xf numFmtId="0" fontId="10" fillId="0" borderId="0" xfId="0" applyFont="1"/>
    <xf numFmtId="4" fontId="7" fillId="0" borderId="0" xfId="0" applyNumberFormat="1" applyFont="1"/>
    <xf numFmtId="4" fontId="10" fillId="0" borderId="0" xfId="0" applyNumberFormat="1" applyFont="1"/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wrapText="1"/>
    </xf>
    <xf numFmtId="0" fontId="7" fillId="0" borderId="0" xfId="0" applyFont="1"/>
    <xf numFmtId="49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4" fontId="7" fillId="0" borderId="0" xfId="0" applyNumberFormat="1" applyFont="1" applyAlignment="1">
      <alignment horizontal="center"/>
    </xf>
    <xf numFmtId="49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8" fillId="6" borderId="1" xfId="0" applyFont="1" applyFill="1" applyBorder="1" applyAlignment="1">
      <alignment horizontal="left" vertical="center" wrapText="1"/>
    </xf>
    <xf numFmtId="0" fontId="8" fillId="6" borderId="2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 wrapText="1"/>
    </xf>
    <xf numFmtId="0" fontId="8" fillId="7" borderId="2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/>
    </xf>
    <xf numFmtId="2" fontId="10" fillId="0" borderId="1" xfId="0" applyNumberFormat="1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2" fontId="10" fillId="2" borderId="2" xfId="0" applyNumberFormat="1" applyFont="1" applyFill="1" applyBorder="1" applyAlignment="1">
      <alignment horizontal="center" vertical="center" wrapText="1"/>
    </xf>
    <xf numFmtId="0" fontId="10" fillId="0" borderId="0" xfId="7" applyFont="1" applyAlignment="1">
      <alignment horizontal="left" vertical="center" wrapText="1"/>
    </xf>
    <xf numFmtId="0" fontId="10" fillId="0" borderId="0" xfId="7" applyFont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left" wrapText="1"/>
    </xf>
  </cellXfs>
  <cellStyles count="8">
    <cellStyle name="Обычный" xfId="0" builtinId="0"/>
    <cellStyle name="Обычный 2" xfId="1" xr:uid="{00000000-0005-0000-0000-000001000000}"/>
    <cellStyle name="Обычный 2 2 2" xfId="3" xr:uid="{F756AFBC-F379-4B95-8419-D0411DD98570}"/>
    <cellStyle name="Обычный 2 3 2" xfId="4" xr:uid="{0CFC682D-B2EC-4D2A-8A1C-7ADA0393EAB3}"/>
    <cellStyle name="Обычный 3" xfId="2" xr:uid="{00000000-0005-0000-0000-000002000000}"/>
    <cellStyle name="Обычный 3 2 2" xfId="7" xr:uid="{C835B1D3-904F-41A4-B311-7DEBE45FE204}"/>
    <cellStyle name="Обычный 4" xfId="6" xr:uid="{7892ACDF-4C85-4A72-893C-533698B7DF97}"/>
    <cellStyle name="Обычный 6 3 7 2 3" xfId="5" xr:uid="{CD7D9DDE-D035-4BB0-B7C7-72E2C2D85135}"/>
  </cellStyles>
  <dxfs count="0"/>
  <tableStyles count="0" defaultTableStyle="TableStyleMedium2" defaultPivotStyle="PivotStyleLight16"/>
  <colors>
    <mruColors>
      <color rgb="FFAE78D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C25D8-C299-456E-BF2E-228E78DCE758}">
  <sheetPr>
    <pageSetUpPr fitToPage="1"/>
  </sheetPr>
  <dimension ref="A1:P48"/>
  <sheetViews>
    <sheetView tabSelected="1" view="pageBreakPreview" zoomScale="60" zoomScaleNormal="90" workbookViewId="0">
      <selection activeCell="E9" sqref="E9"/>
    </sheetView>
  </sheetViews>
  <sheetFormatPr defaultColWidth="9.109375" defaultRowHeight="15.6" x14ac:dyDescent="0.3"/>
  <cols>
    <col min="1" max="1" width="13.44140625" style="15" customWidth="1"/>
    <col min="2" max="2" width="70.6640625" style="16" customWidth="1"/>
    <col min="3" max="3" width="18.109375" style="16" customWidth="1"/>
    <col min="4" max="4" width="30.6640625" style="16" customWidth="1"/>
    <col min="5" max="9" width="11.6640625" style="15" customWidth="1"/>
    <col min="10" max="10" width="15.44140625" style="47" bestFit="1" customWidth="1" collapsed="1"/>
    <col min="11" max="11" width="16" style="17" customWidth="1"/>
    <col min="12" max="12" width="21.5546875" style="17" customWidth="1"/>
    <col min="13" max="13" width="22.44140625" style="16" customWidth="1"/>
    <col min="14" max="14" width="28.5546875" style="44" customWidth="1"/>
    <col min="15" max="16384" width="9.109375" style="15"/>
  </cols>
  <sheetData>
    <row r="1" spans="1:14" s="58" customFormat="1" x14ac:dyDescent="0.3">
      <c r="A1" s="56"/>
      <c r="B1" s="57"/>
      <c r="D1" s="57"/>
      <c r="J1" s="59"/>
      <c r="K1" s="60"/>
      <c r="M1" s="57"/>
      <c r="N1" s="61" t="s">
        <v>23</v>
      </c>
    </row>
    <row r="2" spans="1:14" s="58" customFormat="1" x14ac:dyDescent="0.3">
      <c r="A2" s="56"/>
      <c r="B2" s="57"/>
      <c r="D2" s="57"/>
      <c r="J2" s="59"/>
      <c r="K2" s="60"/>
      <c r="M2" s="57"/>
      <c r="N2" s="61" t="s">
        <v>24</v>
      </c>
    </row>
    <row r="3" spans="1:14" s="58" customFormat="1" x14ac:dyDescent="0.3">
      <c r="A3" s="56"/>
      <c r="B3" s="62" t="s">
        <v>25</v>
      </c>
      <c r="D3" s="62" t="s">
        <v>26</v>
      </c>
      <c r="J3" s="59"/>
      <c r="L3" s="63" t="s">
        <v>27</v>
      </c>
      <c r="M3" s="57"/>
    </row>
    <row r="4" spans="1:14" s="58" customFormat="1" x14ac:dyDescent="0.3">
      <c r="A4" s="56"/>
      <c r="B4" s="57"/>
      <c r="D4" s="57"/>
      <c r="J4" s="59"/>
      <c r="M4" s="57"/>
    </row>
    <row r="5" spans="1:14" s="58" customFormat="1" x14ac:dyDescent="0.3">
      <c r="A5" s="56"/>
      <c r="B5" s="57"/>
      <c r="D5" s="57"/>
      <c r="J5" s="59"/>
      <c r="M5" s="57"/>
    </row>
    <row r="6" spans="1:14" s="58" customFormat="1" x14ac:dyDescent="0.3">
      <c r="A6" s="56"/>
      <c r="B6" s="58" t="s">
        <v>29</v>
      </c>
      <c r="D6" s="57"/>
      <c r="J6" s="59"/>
      <c r="M6" s="57"/>
    </row>
    <row r="7" spans="1:14" s="58" customFormat="1" x14ac:dyDescent="0.3">
      <c r="A7" s="56"/>
      <c r="B7" s="57"/>
      <c r="D7" s="57"/>
      <c r="J7" s="59"/>
      <c r="M7" s="57"/>
    </row>
    <row r="8" spans="1:14" s="65" customFormat="1" x14ac:dyDescent="0.3">
      <c r="A8" s="64"/>
      <c r="D8" s="66"/>
      <c r="E8" s="65" t="s">
        <v>84</v>
      </c>
      <c r="J8" s="67"/>
      <c r="M8" s="66"/>
    </row>
    <row r="9" spans="1:14" s="65" customFormat="1" x14ac:dyDescent="0.3">
      <c r="A9" s="64"/>
      <c r="D9" s="66"/>
      <c r="E9" s="65" t="s">
        <v>69</v>
      </c>
      <c r="J9" s="67"/>
      <c r="M9" s="66"/>
    </row>
    <row r="11" spans="1:14" ht="33.75" customHeight="1" x14ac:dyDescent="0.3">
      <c r="A11" s="54" t="s">
        <v>0</v>
      </c>
      <c r="B11" s="1" t="s">
        <v>1</v>
      </c>
      <c r="C11" s="1" t="s">
        <v>15</v>
      </c>
      <c r="D11" s="1" t="s">
        <v>16</v>
      </c>
      <c r="E11" s="1" t="s">
        <v>7</v>
      </c>
      <c r="F11" s="55" t="s">
        <v>70</v>
      </c>
      <c r="G11" s="55" t="s">
        <v>71</v>
      </c>
      <c r="H11" s="55" t="s">
        <v>72</v>
      </c>
      <c r="I11" s="55" t="s">
        <v>73</v>
      </c>
      <c r="J11" s="2" t="s">
        <v>2</v>
      </c>
      <c r="K11" s="2" t="s">
        <v>4</v>
      </c>
      <c r="L11" s="2" t="s">
        <v>5</v>
      </c>
      <c r="M11" s="2" t="s">
        <v>6</v>
      </c>
      <c r="N11" s="2" t="s">
        <v>34</v>
      </c>
    </row>
    <row r="12" spans="1:14" x14ac:dyDescent="0.3">
      <c r="A12" s="31">
        <v>11</v>
      </c>
      <c r="B12" s="27" t="s">
        <v>8</v>
      </c>
      <c r="C12" s="27"/>
      <c r="D12" s="27"/>
      <c r="E12" s="28"/>
      <c r="F12" s="28"/>
      <c r="G12" s="28"/>
      <c r="H12" s="28"/>
      <c r="I12" s="28"/>
      <c r="J12" s="29"/>
      <c r="K12" s="29"/>
      <c r="L12" s="29"/>
      <c r="M12" s="29"/>
      <c r="N12" s="29"/>
    </row>
    <row r="13" spans="1:14" x14ac:dyDescent="0.3">
      <c r="A13" s="32" t="s">
        <v>32</v>
      </c>
      <c r="B13" s="12" t="s">
        <v>14</v>
      </c>
      <c r="C13" s="12"/>
      <c r="D13" s="12"/>
      <c r="E13" s="30"/>
      <c r="F13" s="30"/>
      <c r="G13" s="30"/>
      <c r="H13" s="30"/>
      <c r="I13" s="30"/>
      <c r="J13" s="14"/>
      <c r="K13" s="14"/>
      <c r="L13" s="14"/>
      <c r="M13" s="14"/>
      <c r="N13" s="14"/>
    </row>
    <row r="14" spans="1:14" x14ac:dyDescent="0.3">
      <c r="A14" s="33" t="s">
        <v>33</v>
      </c>
      <c r="B14" s="8" t="s">
        <v>38</v>
      </c>
      <c r="C14" s="8"/>
      <c r="D14" s="8"/>
      <c r="E14" s="6"/>
      <c r="F14" s="6"/>
      <c r="G14" s="6"/>
      <c r="H14" s="6"/>
      <c r="I14" s="6"/>
      <c r="J14" s="7"/>
      <c r="K14" s="7"/>
      <c r="L14" s="7"/>
      <c r="M14" s="7"/>
      <c r="N14" s="7"/>
    </row>
    <row r="15" spans="1:14" x14ac:dyDescent="0.3">
      <c r="A15" s="34" t="s">
        <v>39</v>
      </c>
      <c r="B15" s="9" t="s">
        <v>38</v>
      </c>
      <c r="C15" s="9"/>
      <c r="D15" s="9"/>
      <c r="E15" s="4"/>
      <c r="F15" s="4"/>
      <c r="G15" s="4"/>
      <c r="H15" s="4"/>
      <c r="I15" s="4"/>
      <c r="J15" s="5"/>
      <c r="K15" s="5"/>
      <c r="L15" s="5">
        <f>L16+L20</f>
        <v>0</v>
      </c>
      <c r="M15" s="5"/>
      <c r="N15" s="5"/>
    </row>
    <row r="16" spans="1:14" x14ac:dyDescent="0.3">
      <c r="A16" s="11"/>
      <c r="B16" s="73" t="s">
        <v>37</v>
      </c>
      <c r="C16" s="36"/>
      <c r="D16" s="36"/>
      <c r="E16" s="13"/>
      <c r="F16" s="13"/>
      <c r="G16" s="13"/>
      <c r="H16" s="13"/>
      <c r="I16" s="13"/>
      <c r="J16" s="14"/>
      <c r="K16" s="14"/>
      <c r="L16" s="14">
        <f>SUM(L17:L19)</f>
        <v>0</v>
      </c>
      <c r="M16" s="14"/>
      <c r="N16" s="14"/>
    </row>
    <row r="17" spans="1:14" x14ac:dyDescent="0.3">
      <c r="A17" s="11"/>
      <c r="B17" s="78" t="s">
        <v>74</v>
      </c>
      <c r="C17" s="37"/>
      <c r="D17" s="37"/>
      <c r="E17" s="18" t="s">
        <v>3</v>
      </c>
      <c r="F17" s="81">
        <f>F21</f>
        <v>0</v>
      </c>
      <c r="G17" s="81">
        <f t="shared" ref="G17:I17" si="0">G21</f>
        <v>0</v>
      </c>
      <c r="H17" s="81">
        <f t="shared" si="0"/>
        <v>0</v>
      </c>
      <c r="I17" s="81">
        <f t="shared" si="0"/>
        <v>50</v>
      </c>
      <c r="J17" s="14">
        <f>SUM(F17:I17)</f>
        <v>50</v>
      </c>
      <c r="K17" s="19">
        <f>работа!K17</f>
        <v>0</v>
      </c>
      <c r="L17" s="10">
        <f t="shared" ref="L17" si="1">K17*J17</f>
        <v>0</v>
      </c>
      <c r="M17" s="14"/>
      <c r="N17" s="14"/>
    </row>
    <row r="18" spans="1:14" x14ac:dyDescent="0.3">
      <c r="A18" s="11"/>
      <c r="B18" s="78" t="s">
        <v>10</v>
      </c>
      <c r="C18" s="37"/>
      <c r="D18" s="37"/>
      <c r="E18" s="18" t="s">
        <v>3</v>
      </c>
      <c r="F18" s="81">
        <f>SUM(F22:F23)</f>
        <v>2340</v>
      </c>
      <c r="G18" s="81">
        <f t="shared" ref="G18:I18" si="2">SUM(G22:G23)</f>
        <v>2520</v>
      </c>
      <c r="H18" s="81">
        <f t="shared" si="2"/>
        <v>1888</v>
      </c>
      <c r="I18" s="81">
        <f t="shared" si="2"/>
        <v>1320</v>
      </c>
      <c r="J18" s="14">
        <f>SUM(F18:I18)</f>
        <v>8068</v>
      </c>
      <c r="K18" s="19">
        <f>работа!K18</f>
        <v>0</v>
      </c>
      <c r="L18" s="10">
        <f t="shared" ref="L18:L19" si="3">K18*J18</f>
        <v>0</v>
      </c>
      <c r="M18" s="14"/>
      <c r="N18" s="14"/>
    </row>
    <row r="19" spans="1:14" x14ac:dyDescent="0.3">
      <c r="A19" s="11"/>
      <c r="B19" s="78" t="s">
        <v>78</v>
      </c>
      <c r="C19" s="37"/>
      <c r="D19" s="37"/>
      <c r="E19" s="18" t="s">
        <v>3</v>
      </c>
      <c r="F19" s="81">
        <f>F24*3</f>
        <v>69</v>
      </c>
      <c r="G19" s="81">
        <f t="shared" ref="G19:I19" si="4">G24*3</f>
        <v>57</v>
      </c>
      <c r="H19" s="81">
        <f t="shared" si="4"/>
        <v>141</v>
      </c>
      <c r="I19" s="81">
        <f t="shared" si="4"/>
        <v>57</v>
      </c>
      <c r="J19" s="14">
        <f>SUM(F19:I19)</f>
        <v>324</v>
      </c>
      <c r="K19" s="19">
        <f>работа!K19</f>
        <v>0</v>
      </c>
      <c r="L19" s="10">
        <f t="shared" si="3"/>
        <v>0</v>
      </c>
      <c r="M19" s="14"/>
      <c r="N19" s="14"/>
    </row>
    <row r="20" spans="1:14" x14ac:dyDescent="0.3">
      <c r="A20" s="49"/>
      <c r="B20" s="50" t="s">
        <v>9</v>
      </c>
      <c r="C20" s="51"/>
      <c r="D20" s="51"/>
      <c r="E20" s="52"/>
      <c r="F20" s="52"/>
      <c r="G20" s="52"/>
      <c r="H20" s="52"/>
      <c r="I20" s="52"/>
      <c r="J20" s="53"/>
      <c r="K20" s="53"/>
      <c r="L20" s="53">
        <f>SUM(L21:L33)</f>
        <v>0</v>
      </c>
      <c r="M20" s="53"/>
      <c r="N20" s="53"/>
    </row>
    <row r="21" spans="1:14" s="72" customFormat="1" ht="31.2" x14ac:dyDescent="0.3">
      <c r="A21" s="68"/>
      <c r="B21" s="42" t="s">
        <v>75</v>
      </c>
      <c r="C21" s="69"/>
      <c r="D21" s="43" t="s">
        <v>76</v>
      </c>
      <c r="E21" s="69" t="s">
        <v>3</v>
      </c>
      <c r="F21" s="79"/>
      <c r="G21" s="79"/>
      <c r="H21" s="79"/>
      <c r="I21" s="79">
        <v>50</v>
      </c>
      <c r="J21" s="70">
        <f t="shared" ref="J21:J32" si="5">SUM(F21:I21)</f>
        <v>50</v>
      </c>
      <c r="K21" s="71">
        <f>материалы!K16</f>
        <v>0</v>
      </c>
      <c r="L21" s="71">
        <f t="shared" ref="L21:L37" si="6">J21*K21</f>
        <v>0</v>
      </c>
      <c r="M21" s="43"/>
      <c r="N21" s="69"/>
    </row>
    <row r="22" spans="1:14" s="72" customFormat="1" ht="31.2" x14ac:dyDescent="0.3">
      <c r="A22" s="68"/>
      <c r="B22" s="42" t="s">
        <v>35</v>
      </c>
      <c r="C22" s="69" t="s">
        <v>55</v>
      </c>
      <c r="D22" s="43" t="s">
        <v>54</v>
      </c>
      <c r="E22" s="69" t="s">
        <v>3</v>
      </c>
      <c r="F22" s="79">
        <v>140</v>
      </c>
      <c r="G22" s="79">
        <v>120</v>
      </c>
      <c r="H22" s="79">
        <v>288</v>
      </c>
      <c r="I22" s="79">
        <v>120</v>
      </c>
      <c r="J22" s="70">
        <f t="shared" si="5"/>
        <v>668</v>
      </c>
      <c r="K22" s="71">
        <f>материалы!K17</f>
        <v>0</v>
      </c>
      <c r="L22" s="71">
        <f t="shared" si="6"/>
        <v>0</v>
      </c>
      <c r="M22" s="43"/>
      <c r="N22" s="69"/>
    </row>
    <row r="23" spans="1:14" s="72" customFormat="1" x14ac:dyDescent="0.3">
      <c r="A23" s="68"/>
      <c r="B23" s="42" t="s">
        <v>36</v>
      </c>
      <c r="C23" s="69"/>
      <c r="D23" s="43" t="s">
        <v>56</v>
      </c>
      <c r="E23" s="69" t="s">
        <v>3</v>
      </c>
      <c r="F23" s="79">
        <v>2200</v>
      </c>
      <c r="G23" s="79">
        <v>2400</v>
      </c>
      <c r="H23" s="79">
        <v>1600</v>
      </c>
      <c r="I23" s="79">
        <v>1200</v>
      </c>
      <c r="J23" s="70">
        <f t="shared" si="5"/>
        <v>7400</v>
      </c>
      <c r="K23" s="71">
        <f>материалы!K18</f>
        <v>0</v>
      </c>
      <c r="L23" s="71">
        <f t="shared" si="6"/>
        <v>0</v>
      </c>
      <c r="M23" s="43"/>
      <c r="N23" s="69"/>
    </row>
    <row r="24" spans="1:14" s="72" customFormat="1" x14ac:dyDescent="0.3">
      <c r="A24" s="68"/>
      <c r="B24" s="42" t="s">
        <v>59</v>
      </c>
      <c r="C24" s="69" t="s">
        <v>60</v>
      </c>
      <c r="D24" s="43" t="s">
        <v>61</v>
      </c>
      <c r="E24" s="69" t="s">
        <v>43</v>
      </c>
      <c r="F24" s="79">
        <v>23</v>
      </c>
      <c r="G24" s="79">
        <v>19</v>
      </c>
      <c r="H24" s="79">
        <v>47</v>
      </c>
      <c r="I24" s="79">
        <v>19</v>
      </c>
      <c r="J24" s="70">
        <f t="shared" si="5"/>
        <v>108</v>
      </c>
      <c r="K24" s="71">
        <f>материалы!K19</f>
        <v>0</v>
      </c>
      <c r="L24" s="71">
        <f t="shared" si="6"/>
        <v>0</v>
      </c>
      <c r="M24" s="43"/>
      <c r="N24" s="69"/>
    </row>
    <row r="25" spans="1:14" s="72" customFormat="1" x14ac:dyDescent="0.3">
      <c r="A25" s="68"/>
      <c r="B25" s="42" t="s">
        <v>46</v>
      </c>
      <c r="C25" s="69"/>
      <c r="D25" s="43" t="s">
        <v>47</v>
      </c>
      <c r="E25" s="69" t="s">
        <v>43</v>
      </c>
      <c r="F25" s="79">
        <v>17</v>
      </c>
      <c r="G25" s="79">
        <v>17</v>
      </c>
      <c r="H25" s="79">
        <v>19</v>
      </c>
      <c r="I25" s="79">
        <v>17</v>
      </c>
      <c r="J25" s="70">
        <f t="shared" si="5"/>
        <v>70</v>
      </c>
      <c r="K25" s="71">
        <f>материалы!K20</f>
        <v>0</v>
      </c>
      <c r="L25" s="71">
        <f t="shared" si="6"/>
        <v>0</v>
      </c>
      <c r="M25" s="43"/>
      <c r="N25" s="69"/>
    </row>
    <row r="26" spans="1:14" s="72" customFormat="1" x14ac:dyDescent="0.3">
      <c r="A26" s="68"/>
      <c r="B26" s="42" t="s">
        <v>50</v>
      </c>
      <c r="C26" s="69"/>
      <c r="D26" s="43" t="s">
        <v>51</v>
      </c>
      <c r="E26" s="69" t="s">
        <v>43</v>
      </c>
      <c r="F26" s="79">
        <v>136</v>
      </c>
      <c r="G26" s="79">
        <v>136</v>
      </c>
      <c r="H26" s="79">
        <v>152</v>
      </c>
      <c r="I26" s="79">
        <v>136</v>
      </c>
      <c r="J26" s="70">
        <f t="shared" si="5"/>
        <v>560</v>
      </c>
      <c r="K26" s="71">
        <f>материалы!K21</f>
        <v>0</v>
      </c>
      <c r="L26" s="71">
        <f t="shared" si="6"/>
        <v>0</v>
      </c>
      <c r="M26" s="43"/>
      <c r="N26" s="69"/>
    </row>
    <row r="27" spans="1:14" s="72" customFormat="1" ht="33" customHeight="1" x14ac:dyDescent="0.3">
      <c r="A27" s="68"/>
      <c r="B27" s="42" t="s">
        <v>48</v>
      </c>
      <c r="C27" s="69"/>
      <c r="D27" s="43" t="s">
        <v>49</v>
      </c>
      <c r="E27" s="69" t="s">
        <v>43</v>
      </c>
      <c r="F27" s="79">
        <v>7</v>
      </c>
      <c r="G27" s="79">
        <v>7</v>
      </c>
      <c r="H27" s="79">
        <v>8</v>
      </c>
      <c r="I27" s="79">
        <v>7</v>
      </c>
      <c r="J27" s="70">
        <f t="shared" si="5"/>
        <v>29</v>
      </c>
      <c r="K27" s="71">
        <f>материалы!K22</f>
        <v>0</v>
      </c>
      <c r="L27" s="71">
        <f t="shared" si="6"/>
        <v>0</v>
      </c>
      <c r="M27" s="43"/>
      <c r="N27" s="69"/>
    </row>
    <row r="28" spans="1:14" s="72" customFormat="1" x14ac:dyDescent="0.3">
      <c r="A28" s="68"/>
      <c r="B28" s="42" t="s">
        <v>57</v>
      </c>
      <c r="C28" s="69"/>
      <c r="D28" s="43" t="s">
        <v>58</v>
      </c>
      <c r="E28" s="69" t="s">
        <v>43</v>
      </c>
      <c r="F28" s="79">
        <v>51</v>
      </c>
      <c r="G28" s="79">
        <v>51</v>
      </c>
      <c r="H28" s="79">
        <v>57</v>
      </c>
      <c r="I28" s="79">
        <v>51</v>
      </c>
      <c r="J28" s="70">
        <f t="shared" si="5"/>
        <v>210</v>
      </c>
      <c r="K28" s="71">
        <f>материалы!K23</f>
        <v>0</v>
      </c>
      <c r="L28" s="71">
        <f t="shared" si="6"/>
        <v>0</v>
      </c>
      <c r="M28" s="43"/>
      <c r="N28" s="69"/>
    </row>
    <row r="29" spans="1:14" s="72" customFormat="1" x14ac:dyDescent="0.3">
      <c r="A29" s="68"/>
      <c r="B29" s="42" t="s">
        <v>41</v>
      </c>
      <c r="C29" s="69"/>
      <c r="D29" s="43" t="s">
        <v>42</v>
      </c>
      <c r="E29" s="69" t="s">
        <v>43</v>
      </c>
      <c r="F29" s="79">
        <v>102</v>
      </c>
      <c r="G29" s="79">
        <v>102</v>
      </c>
      <c r="H29" s="79">
        <v>114</v>
      </c>
      <c r="I29" s="79">
        <v>102</v>
      </c>
      <c r="J29" s="70">
        <f t="shared" si="5"/>
        <v>420</v>
      </c>
      <c r="K29" s="71">
        <f>материалы!K24</f>
        <v>0</v>
      </c>
      <c r="L29" s="71">
        <f t="shared" si="6"/>
        <v>0</v>
      </c>
      <c r="M29" s="43"/>
      <c r="N29" s="69"/>
    </row>
    <row r="30" spans="1:14" s="72" customFormat="1" x14ac:dyDescent="0.3">
      <c r="A30" s="68"/>
      <c r="B30" s="42" t="s">
        <v>44</v>
      </c>
      <c r="C30" s="69"/>
      <c r="D30" s="43" t="s">
        <v>45</v>
      </c>
      <c r="E30" s="69" t="s">
        <v>43</v>
      </c>
      <c r="F30" s="79">
        <v>102</v>
      </c>
      <c r="G30" s="79">
        <v>102</v>
      </c>
      <c r="H30" s="79">
        <v>114</v>
      </c>
      <c r="I30" s="79">
        <v>102</v>
      </c>
      <c r="J30" s="70">
        <f t="shared" si="5"/>
        <v>420</v>
      </c>
      <c r="K30" s="71">
        <f>материалы!K25</f>
        <v>0</v>
      </c>
      <c r="L30" s="71">
        <f t="shared" si="6"/>
        <v>0</v>
      </c>
      <c r="M30" s="43"/>
      <c r="N30" s="69"/>
    </row>
    <row r="31" spans="1:14" s="72" customFormat="1" x14ac:dyDescent="0.3">
      <c r="A31" s="68"/>
      <c r="B31" s="42" t="s">
        <v>52</v>
      </c>
      <c r="C31" s="69"/>
      <c r="D31" s="43" t="s">
        <v>53</v>
      </c>
      <c r="E31" s="69" t="s">
        <v>43</v>
      </c>
      <c r="F31" s="79">
        <v>102</v>
      </c>
      <c r="G31" s="79">
        <v>102</v>
      </c>
      <c r="H31" s="79">
        <v>114</v>
      </c>
      <c r="I31" s="79">
        <v>102</v>
      </c>
      <c r="J31" s="70">
        <f t="shared" si="5"/>
        <v>420</v>
      </c>
      <c r="K31" s="71">
        <f>материалы!K26</f>
        <v>0</v>
      </c>
      <c r="L31" s="71">
        <f t="shared" si="6"/>
        <v>0</v>
      </c>
      <c r="M31" s="43"/>
      <c r="N31" s="69"/>
    </row>
    <row r="32" spans="1:14" s="72" customFormat="1" x14ac:dyDescent="0.3">
      <c r="A32" s="68"/>
      <c r="B32" s="42" t="s">
        <v>77</v>
      </c>
      <c r="C32" s="69"/>
      <c r="D32" s="43"/>
      <c r="E32" s="69" t="s">
        <v>43</v>
      </c>
      <c r="F32" s="79"/>
      <c r="G32" s="79"/>
      <c r="H32" s="79"/>
      <c r="I32" s="79">
        <v>1</v>
      </c>
      <c r="J32" s="70">
        <f t="shared" si="5"/>
        <v>1</v>
      </c>
      <c r="K32" s="71">
        <f>материалы!K27</f>
        <v>0</v>
      </c>
      <c r="L32" s="71">
        <f t="shared" si="6"/>
        <v>0</v>
      </c>
      <c r="M32" s="43"/>
      <c r="N32" s="69"/>
    </row>
    <row r="33" spans="1:16" s="72" customFormat="1" x14ac:dyDescent="0.3">
      <c r="A33" s="68"/>
      <c r="B33" s="50" t="s">
        <v>40</v>
      </c>
      <c r="C33" s="69"/>
      <c r="D33" s="43"/>
      <c r="E33" s="69"/>
      <c r="F33" s="69"/>
      <c r="G33" s="69"/>
      <c r="H33" s="69"/>
      <c r="I33" s="69"/>
      <c r="J33" s="70"/>
      <c r="K33" s="71"/>
      <c r="L33" s="70">
        <f>SUM(L34:L37)</f>
        <v>0</v>
      </c>
      <c r="M33" s="43"/>
      <c r="N33" s="69"/>
    </row>
    <row r="34" spans="1:16" s="72" customFormat="1" x14ac:dyDescent="0.3">
      <c r="A34" s="68"/>
      <c r="B34" s="74" t="s">
        <v>63</v>
      </c>
      <c r="C34" s="75" t="s">
        <v>64</v>
      </c>
      <c r="D34" s="76" t="s">
        <v>65</v>
      </c>
      <c r="E34" s="77" t="s">
        <v>43</v>
      </c>
      <c r="F34" s="69">
        <v>155</v>
      </c>
      <c r="G34" s="69">
        <v>147</v>
      </c>
      <c r="H34" s="69">
        <v>138</v>
      </c>
      <c r="I34" s="69">
        <v>90</v>
      </c>
      <c r="J34" s="70">
        <f>SUM(F34:I34)</f>
        <v>530</v>
      </c>
      <c r="K34" s="71">
        <f>материалы!K29</f>
        <v>0</v>
      </c>
      <c r="L34" s="71">
        <f t="shared" si="6"/>
        <v>0</v>
      </c>
      <c r="M34" s="43"/>
      <c r="N34" s="69"/>
    </row>
    <row r="35" spans="1:16" s="72" customFormat="1" x14ac:dyDescent="0.3">
      <c r="A35" s="68"/>
      <c r="B35" s="74" t="s">
        <v>68</v>
      </c>
      <c r="C35" s="75" t="s">
        <v>55</v>
      </c>
      <c r="D35" s="76"/>
      <c r="E35" s="77" t="s">
        <v>43</v>
      </c>
      <c r="F35" s="69">
        <v>140</v>
      </c>
      <c r="G35" s="69">
        <v>120</v>
      </c>
      <c r="H35" s="69">
        <v>288</v>
      </c>
      <c r="I35" s="69">
        <v>120</v>
      </c>
      <c r="J35" s="70">
        <f>SUM(F35:I35)</f>
        <v>668</v>
      </c>
      <c r="K35" s="71">
        <f>материалы!K30</f>
        <v>0</v>
      </c>
      <c r="L35" s="71">
        <f t="shared" si="6"/>
        <v>0</v>
      </c>
      <c r="M35" s="43"/>
      <c r="N35" s="69"/>
    </row>
    <row r="36" spans="1:16" s="72" customFormat="1" x14ac:dyDescent="0.3">
      <c r="A36" s="68"/>
      <c r="B36" s="74" t="s">
        <v>62</v>
      </c>
      <c r="C36" s="75"/>
      <c r="D36" s="76"/>
      <c r="E36" s="77" t="s">
        <v>43</v>
      </c>
      <c r="F36" s="69">
        <v>100</v>
      </c>
      <c r="G36" s="69">
        <v>100</v>
      </c>
      <c r="H36" s="69">
        <v>300</v>
      </c>
      <c r="I36" s="69">
        <v>100</v>
      </c>
      <c r="J36" s="70">
        <f>SUM(F36:I36)</f>
        <v>600</v>
      </c>
      <c r="K36" s="71">
        <f>материалы!K31</f>
        <v>0</v>
      </c>
      <c r="L36" s="71">
        <f t="shared" si="6"/>
        <v>0</v>
      </c>
      <c r="M36" s="43"/>
      <c r="N36" s="69"/>
    </row>
    <row r="37" spans="1:16" s="72" customFormat="1" ht="31.2" x14ac:dyDescent="0.3">
      <c r="A37" s="68"/>
      <c r="B37" s="74" t="s">
        <v>66</v>
      </c>
      <c r="C37" s="75" t="s">
        <v>67</v>
      </c>
      <c r="D37" s="76"/>
      <c r="E37" s="77" t="s">
        <v>43</v>
      </c>
      <c r="F37" s="69">
        <v>8</v>
      </c>
      <c r="G37" s="69">
        <v>8</v>
      </c>
      <c r="H37" s="69">
        <v>16</v>
      </c>
      <c r="I37" s="69">
        <v>8</v>
      </c>
      <c r="J37" s="70">
        <f>SUM(F37:I37)</f>
        <v>40</v>
      </c>
      <c r="K37" s="71">
        <f>материалы!K32</f>
        <v>0</v>
      </c>
      <c r="L37" s="71">
        <f t="shared" si="6"/>
        <v>0</v>
      </c>
      <c r="M37" s="43"/>
      <c r="N37" s="69"/>
    </row>
    <row r="38" spans="1:16" x14ac:dyDescent="0.3">
      <c r="A38" s="34"/>
      <c r="B38" s="20"/>
      <c r="C38" s="20"/>
      <c r="D38" s="20"/>
      <c r="E38" s="3"/>
      <c r="F38" s="3"/>
      <c r="G38" s="3"/>
      <c r="H38" s="3"/>
      <c r="I38" s="3"/>
      <c r="J38" s="21"/>
      <c r="K38" s="22" t="s">
        <v>13</v>
      </c>
      <c r="L38" s="21">
        <f>L15</f>
        <v>0</v>
      </c>
      <c r="M38" s="80"/>
      <c r="N38" s="3"/>
    </row>
    <row r="39" spans="1:16" ht="16.2" x14ac:dyDescent="0.3">
      <c r="A39" s="35"/>
      <c r="B39" s="24"/>
      <c r="C39" s="24"/>
      <c r="D39" s="24"/>
      <c r="E39" s="23"/>
      <c r="F39" s="23"/>
      <c r="G39" s="23"/>
      <c r="H39" s="23"/>
      <c r="I39" s="23"/>
      <c r="J39" s="25"/>
      <c r="K39" s="26" t="s">
        <v>11</v>
      </c>
      <c r="L39" s="25">
        <f>L16</f>
        <v>0</v>
      </c>
      <c r="M39" s="41"/>
      <c r="N39" s="23"/>
    </row>
    <row r="40" spans="1:16" ht="16.2" x14ac:dyDescent="0.3">
      <c r="A40" s="35"/>
      <c r="B40" s="24"/>
      <c r="C40" s="24"/>
      <c r="D40" s="24"/>
      <c r="E40" s="23"/>
      <c r="F40" s="23"/>
      <c r="G40" s="23"/>
      <c r="H40" s="23"/>
      <c r="I40" s="23"/>
      <c r="J40" s="25"/>
      <c r="K40" s="26" t="s">
        <v>12</v>
      </c>
      <c r="L40" s="25">
        <f>L20</f>
        <v>0</v>
      </c>
      <c r="M40" s="41"/>
      <c r="N40" s="23"/>
    </row>
    <row r="41" spans="1:16" ht="32.4" x14ac:dyDescent="0.3">
      <c r="A41" s="35"/>
      <c r="B41" s="24"/>
      <c r="C41" s="24"/>
      <c r="D41" s="24"/>
      <c r="E41" s="23"/>
      <c r="F41" s="23"/>
      <c r="G41" s="23"/>
      <c r="H41" s="23"/>
      <c r="I41" s="23"/>
      <c r="J41" s="25"/>
      <c r="K41" s="26" t="s">
        <v>22</v>
      </c>
      <c r="L41" s="48"/>
      <c r="M41" s="41" t="s">
        <v>31</v>
      </c>
      <c r="N41" s="41"/>
    </row>
    <row r="44" spans="1:16" ht="16.2" x14ac:dyDescent="0.3">
      <c r="B44" s="38" t="s">
        <v>21</v>
      </c>
    </row>
    <row r="45" spans="1:16" ht="41.25" customHeight="1" x14ac:dyDescent="0.3">
      <c r="A45" s="39" t="s">
        <v>17</v>
      </c>
      <c r="B45" s="82" t="s">
        <v>18</v>
      </c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45"/>
    </row>
    <row r="46" spans="1:16" ht="63.75" customHeight="1" x14ac:dyDescent="0.3">
      <c r="A46" s="40" t="s">
        <v>17</v>
      </c>
      <c r="B46" s="83" t="s">
        <v>19</v>
      </c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46"/>
    </row>
    <row r="47" spans="1:16" x14ac:dyDescent="0.3">
      <c r="A47" s="39" t="s">
        <v>17</v>
      </c>
      <c r="B47" s="84" t="s">
        <v>20</v>
      </c>
      <c r="C47" s="84"/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</row>
    <row r="48" spans="1:16" x14ac:dyDescent="0.3">
      <c r="A48" s="56" t="s">
        <v>17</v>
      </c>
      <c r="B48" s="85" t="s">
        <v>79</v>
      </c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</row>
  </sheetData>
  <mergeCells count="4">
    <mergeCell ref="B45:M45"/>
    <mergeCell ref="B46:M46"/>
    <mergeCell ref="B47:N47"/>
    <mergeCell ref="B48:P48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2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DA758-0D79-4777-8C62-9ED0275F8497}">
  <sheetPr>
    <pageSetUpPr fitToPage="1"/>
  </sheetPr>
  <dimension ref="A1:P27"/>
  <sheetViews>
    <sheetView view="pageBreakPreview" topLeftCell="A7" zoomScale="60" zoomScaleNormal="90" workbookViewId="0">
      <selection activeCell="K17" sqref="K17:K19"/>
    </sheetView>
  </sheetViews>
  <sheetFormatPr defaultColWidth="9.109375" defaultRowHeight="15.6" x14ac:dyDescent="0.3"/>
  <cols>
    <col min="1" max="1" width="13.44140625" style="15" customWidth="1"/>
    <col min="2" max="2" width="70.6640625" style="16" customWidth="1"/>
    <col min="3" max="3" width="18.109375" style="16" customWidth="1"/>
    <col min="4" max="4" width="30.6640625" style="16" customWidth="1"/>
    <col min="5" max="9" width="11.6640625" style="15" customWidth="1"/>
    <col min="10" max="10" width="15.44140625" style="47" bestFit="1" customWidth="1" collapsed="1"/>
    <col min="11" max="11" width="16" style="17" customWidth="1"/>
    <col min="12" max="12" width="21.5546875" style="17" customWidth="1"/>
    <col min="13" max="13" width="22.44140625" style="16" customWidth="1"/>
    <col min="14" max="14" width="28.5546875" style="44" customWidth="1"/>
    <col min="15" max="16384" width="9.109375" style="15"/>
  </cols>
  <sheetData>
    <row r="1" spans="1:14" s="58" customFormat="1" x14ac:dyDescent="0.3">
      <c r="A1" s="56"/>
      <c r="B1" s="57"/>
      <c r="D1" s="57"/>
      <c r="J1" s="59"/>
      <c r="K1" s="60"/>
      <c r="M1" s="57"/>
      <c r="N1" s="61" t="s">
        <v>23</v>
      </c>
    </row>
    <row r="2" spans="1:14" s="58" customFormat="1" x14ac:dyDescent="0.3">
      <c r="A2" s="56"/>
      <c r="B2" s="57"/>
      <c r="D2" s="57"/>
      <c r="J2" s="59"/>
      <c r="K2" s="60"/>
      <c r="M2" s="57"/>
      <c r="N2" s="61" t="s">
        <v>24</v>
      </c>
    </row>
    <row r="3" spans="1:14" s="58" customFormat="1" x14ac:dyDescent="0.3">
      <c r="A3" s="56"/>
      <c r="B3" s="62" t="s">
        <v>25</v>
      </c>
      <c r="D3" s="62" t="s">
        <v>26</v>
      </c>
      <c r="J3" s="59"/>
      <c r="L3" s="63" t="s">
        <v>27</v>
      </c>
      <c r="M3" s="57"/>
    </row>
    <row r="4" spans="1:14" s="58" customFormat="1" x14ac:dyDescent="0.3">
      <c r="A4" s="56"/>
      <c r="B4" s="57"/>
      <c r="D4" s="57" t="s">
        <v>28</v>
      </c>
      <c r="J4" s="59"/>
      <c r="L4" s="58" t="s">
        <v>28</v>
      </c>
      <c r="M4" s="57"/>
    </row>
    <row r="5" spans="1:14" s="58" customFormat="1" x14ac:dyDescent="0.3">
      <c r="A5" s="56"/>
      <c r="B5" s="57"/>
      <c r="D5" s="57"/>
      <c r="J5" s="59"/>
      <c r="M5" s="57"/>
    </row>
    <row r="6" spans="1:14" s="58" customFormat="1" x14ac:dyDescent="0.3">
      <c r="A6" s="56"/>
      <c r="B6" s="58" t="s">
        <v>29</v>
      </c>
      <c r="D6" s="57" t="s">
        <v>30</v>
      </c>
      <c r="J6" s="59"/>
      <c r="L6" s="58" t="s">
        <v>30</v>
      </c>
      <c r="M6" s="57"/>
    </row>
    <row r="7" spans="1:14" s="58" customFormat="1" x14ac:dyDescent="0.3">
      <c r="A7" s="56"/>
      <c r="B7" s="57"/>
      <c r="D7" s="57"/>
      <c r="J7" s="59"/>
      <c r="M7" s="57"/>
    </row>
    <row r="8" spans="1:14" s="65" customFormat="1" x14ac:dyDescent="0.3">
      <c r="A8" s="64"/>
      <c r="D8" s="66"/>
      <c r="E8" s="65" t="s">
        <v>80</v>
      </c>
      <c r="J8" s="67"/>
      <c r="M8" s="66"/>
    </row>
    <row r="9" spans="1:14" s="65" customFormat="1" x14ac:dyDescent="0.3">
      <c r="A9" s="64"/>
      <c r="D9" s="66"/>
      <c r="E9" s="65" t="s">
        <v>69</v>
      </c>
      <c r="J9" s="67"/>
      <c r="M9" s="66"/>
    </row>
    <row r="11" spans="1:14" ht="33.75" customHeight="1" x14ac:dyDescent="0.3">
      <c r="A11" s="54" t="s">
        <v>0</v>
      </c>
      <c r="B11" s="1" t="s">
        <v>1</v>
      </c>
      <c r="C11" s="1" t="s">
        <v>15</v>
      </c>
      <c r="D11" s="1" t="s">
        <v>16</v>
      </c>
      <c r="E11" s="1" t="s">
        <v>7</v>
      </c>
      <c r="F11" s="55" t="s">
        <v>70</v>
      </c>
      <c r="G11" s="55" t="s">
        <v>71</v>
      </c>
      <c r="H11" s="55" t="s">
        <v>72</v>
      </c>
      <c r="I11" s="55" t="s">
        <v>73</v>
      </c>
      <c r="J11" s="2" t="s">
        <v>2</v>
      </c>
      <c r="K11" s="2" t="s">
        <v>4</v>
      </c>
      <c r="L11" s="2" t="s">
        <v>5</v>
      </c>
      <c r="M11" s="2" t="s">
        <v>6</v>
      </c>
      <c r="N11" s="2" t="s">
        <v>34</v>
      </c>
    </row>
    <row r="12" spans="1:14" x14ac:dyDescent="0.3">
      <c r="A12" s="31">
        <v>11</v>
      </c>
      <c r="B12" s="27" t="s">
        <v>8</v>
      </c>
      <c r="C12" s="27"/>
      <c r="D12" s="27"/>
      <c r="E12" s="28"/>
      <c r="F12" s="28"/>
      <c r="G12" s="28"/>
      <c r="H12" s="28"/>
      <c r="I12" s="28"/>
      <c r="J12" s="29"/>
      <c r="K12" s="29"/>
      <c r="L12" s="29"/>
      <c r="M12" s="29"/>
      <c r="N12" s="29"/>
    </row>
    <row r="13" spans="1:14" x14ac:dyDescent="0.3">
      <c r="A13" s="32" t="s">
        <v>32</v>
      </c>
      <c r="B13" s="12" t="s">
        <v>14</v>
      </c>
      <c r="C13" s="12"/>
      <c r="D13" s="12"/>
      <c r="E13" s="30"/>
      <c r="F13" s="30"/>
      <c r="G13" s="30"/>
      <c r="H13" s="30"/>
      <c r="I13" s="30"/>
      <c r="J13" s="14"/>
      <c r="K13" s="14"/>
      <c r="L13" s="14"/>
      <c r="M13" s="14"/>
      <c r="N13" s="14"/>
    </row>
    <row r="14" spans="1:14" x14ac:dyDescent="0.3">
      <c r="A14" s="33" t="s">
        <v>33</v>
      </c>
      <c r="B14" s="8" t="s">
        <v>38</v>
      </c>
      <c r="C14" s="8"/>
      <c r="D14" s="8"/>
      <c r="E14" s="6"/>
      <c r="F14" s="6"/>
      <c r="G14" s="6"/>
      <c r="H14" s="6"/>
      <c r="I14" s="6"/>
      <c r="J14" s="7"/>
      <c r="K14" s="7"/>
      <c r="L14" s="7"/>
      <c r="M14" s="7"/>
      <c r="N14" s="7"/>
    </row>
    <row r="15" spans="1:14" x14ac:dyDescent="0.3">
      <c r="A15" s="34" t="s">
        <v>39</v>
      </c>
      <c r="B15" s="9" t="s">
        <v>38</v>
      </c>
      <c r="C15" s="9"/>
      <c r="D15" s="9"/>
      <c r="E15" s="4"/>
      <c r="F15" s="4"/>
      <c r="G15" s="4"/>
      <c r="H15" s="4"/>
      <c r="I15" s="4"/>
      <c r="J15" s="5"/>
      <c r="K15" s="5"/>
      <c r="L15" s="5"/>
      <c r="M15" s="5"/>
      <c r="N15" s="5"/>
    </row>
    <row r="16" spans="1:14" x14ac:dyDescent="0.3">
      <c r="A16" s="11"/>
      <c r="B16" s="73" t="s">
        <v>37</v>
      </c>
      <c r="C16" s="36"/>
      <c r="D16" s="36"/>
      <c r="E16" s="13"/>
      <c r="F16" s="13"/>
      <c r="G16" s="13"/>
      <c r="H16" s="13"/>
      <c r="I16" s="13"/>
      <c r="J16" s="14"/>
      <c r="K16" s="14"/>
      <c r="L16" s="14"/>
      <c r="M16" s="14"/>
      <c r="N16" s="14"/>
    </row>
    <row r="17" spans="1:16" x14ac:dyDescent="0.3">
      <c r="A17" s="11"/>
      <c r="B17" s="78" t="s">
        <v>74</v>
      </c>
      <c r="C17" s="37"/>
      <c r="D17" s="37"/>
      <c r="E17" s="18" t="s">
        <v>3</v>
      </c>
      <c r="F17" s="81">
        <v>0</v>
      </c>
      <c r="G17" s="81">
        <v>0</v>
      </c>
      <c r="H17" s="81">
        <v>0</v>
      </c>
      <c r="I17" s="81">
        <v>50</v>
      </c>
      <c r="J17" s="14">
        <f>SUM(F17:I17)</f>
        <v>50</v>
      </c>
      <c r="K17" s="19"/>
      <c r="L17" s="10">
        <f t="shared" ref="L17:L19" si="0">K17*J17</f>
        <v>0</v>
      </c>
      <c r="M17" s="14"/>
      <c r="N17" s="14"/>
    </row>
    <row r="18" spans="1:16" x14ac:dyDescent="0.3">
      <c r="A18" s="11"/>
      <c r="B18" s="78" t="s">
        <v>10</v>
      </c>
      <c r="C18" s="37"/>
      <c r="D18" s="37"/>
      <c r="E18" s="18" t="s">
        <v>3</v>
      </c>
      <c r="F18" s="81">
        <v>2340</v>
      </c>
      <c r="G18" s="81">
        <v>2520</v>
      </c>
      <c r="H18" s="81">
        <v>1888</v>
      </c>
      <c r="I18" s="81">
        <v>1320</v>
      </c>
      <c r="J18" s="14">
        <f>SUM(F18:I18)</f>
        <v>8068</v>
      </c>
      <c r="K18" s="19"/>
      <c r="L18" s="10">
        <f t="shared" si="0"/>
        <v>0</v>
      </c>
      <c r="M18" s="14"/>
      <c r="N18" s="14"/>
    </row>
    <row r="19" spans="1:16" x14ac:dyDescent="0.3">
      <c r="A19" s="11"/>
      <c r="B19" s="78" t="s">
        <v>78</v>
      </c>
      <c r="C19" s="37"/>
      <c r="D19" s="37"/>
      <c r="E19" s="18" t="s">
        <v>3</v>
      </c>
      <c r="F19" s="81">
        <v>69</v>
      </c>
      <c r="G19" s="81">
        <v>57</v>
      </c>
      <c r="H19" s="81">
        <v>141</v>
      </c>
      <c r="I19" s="81">
        <v>57</v>
      </c>
      <c r="J19" s="14">
        <f>SUM(F19:I19)</f>
        <v>324</v>
      </c>
      <c r="K19" s="19"/>
      <c r="L19" s="10">
        <f t="shared" si="0"/>
        <v>0</v>
      </c>
      <c r="M19" s="14"/>
      <c r="N19" s="14"/>
    </row>
    <row r="20" spans="1:16" x14ac:dyDescent="0.3">
      <c r="A20" s="34"/>
      <c r="B20" s="20"/>
      <c r="C20" s="20"/>
      <c r="D20" s="20"/>
      <c r="E20" s="3"/>
      <c r="F20" s="3"/>
      <c r="G20" s="3"/>
      <c r="H20" s="3"/>
      <c r="I20" s="3"/>
      <c r="J20" s="21"/>
      <c r="K20" s="22" t="s">
        <v>81</v>
      </c>
      <c r="L20" s="21">
        <f>SUM(L17:L19)</f>
        <v>0</v>
      </c>
      <c r="M20" s="80"/>
      <c r="N20" s="3"/>
    </row>
    <row r="23" spans="1:16" ht="16.2" x14ac:dyDescent="0.3">
      <c r="B23" s="38" t="s">
        <v>21</v>
      </c>
    </row>
    <row r="24" spans="1:16" ht="41.25" customHeight="1" x14ac:dyDescent="0.3">
      <c r="A24" s="39" t="s">
        <v>17</v>
      </c>
      <c r="B24" s="82" t="s">
        <v>18</v>
      </c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45"/>
    </row>
    <row r="25" spans="1:16" ht="63.75" customHeight="1" x14ac:dyDescent="0.3">
      <c r="A25" s="40" t="s">
        <v>17</v>
      </c>
      <c r="B25" s="83" t="s">
        <v>19</v>
      </c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46"/>
    </row>
    <row r="26" spans="1:16" x14ac:dyDescent="0.3">
      <c r="A26" s="39" t="s">
        <v>17</v>
      </c>
      <c r="B26" s="84" t="s">
        <v>20</v>
      </c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</row>
    <row r="27" spans="1:16" x14ac:dyDescent="0.3">
      <c r="A27" s="56" t="s">
        <v>17</v>
      </c>
      <c r="B27" s="85" t="s">
        <v>79</v>
      </c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85"/>
      <c r="P27" s="85"/>
    </row>
  </sheetData>
  <mergeCells count="4">
    <mergeCell ref="B24:M24"/>
    <mergeCell ref="B25:M25"/>
    <mergeCell ref="B26:N26"/>
    <mergeCell ref="B27:P27"/>
  </mergeCells>
  <pageMargins left="0.70866141732283472" right="0.70866141732283472" top="0.74803149606299213" bottom="0.74803149606299213" header="0.31496062992125984" footer="0.31496062992125984"/>
  <pageSetup paperSize="8" scale="4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BF2C2-C7D2-4509-A3DF-C6DEBB019D54}">
  <sheetPr>
    <pageSetUpPr fitToPage="1"/>
  </sheetPr>
  <dimension ref="A1:P40"/>
  <sheetViews>
    <sheetView view="pageBreakPreview" topLeftCell="A7" zoomScale="60" zoomScaleNormal="90" workbookViewId="0">
      <selection activeCell="G15" sqref="G15"/>
    </sheetView>
  </sheetViews>
  <sheetFormatPr defaultColWidth="9.109375" defaultRowHeight="15.6" x14ac:dyDescent="0.3"/>
  <cols>
    <col min="1" max="1" width="13.44140625" style="15" customWidth="1"/>
    <col min="2" max="2" width="70.6640625" style="16" customWidth="1"/>
    <col min="3" max="3" width="18.109375" style="16" customWidth="1"/>
    <col min="4" max="4" width="30.6640625" style="16" customWidth="1"/>
    <col min="5" max="9" width="11.6640625" style="15" customWidth="1"/>
    <col min="10" max="10" width="15.44140625" style="47" bestFit="1" customWidth="1" collapsed="1"/>
    <col min="11" max="11" width="16" style="17" customWidth="1"/>
    <col min="12" max="12" width="21.5546875" style="17" customWidth="1"/>
    <col min="13" max="13" width="22.44140625" style="16" customWidth="1"/>
    <col min="14" max="14" width="28.5546875" style="44" customWidth="1"/>
    <col min="15" max="16384" width="9.109375" style="15"/>
  </cols>
  <sheetData>
    <row r="1" spans="1:14" s="58" customFormat="1" x14ac:dyDescent="0.3">
      <c r="A1" s="56"/>
      <c r="B1" s="57"/>
      <c r="D1" s="57"/>
      <c r="J1" s="59"/>
      <c r="K1" s="60"/>
      <c r="M1" s="57"/>
      <c r="N1" s="61" t="s">
        <v>23</v>
      </c>
    </row>
    <row r="2" spans="1:14" s="58" customFormat="1" x14ac:dyDescent="0.3">
      <c r="A2" s="56"/>
      <c r="B2" s="57"/>
      <c r="D2" s="57"/>
      <c r="J2" s="59"/>
      <c r="K2" s="60"/>
      <c r="M2" s="57"/>
      <c r="N2" s="61" t="s">
        <v>24</v>
      </c>
    </row>
    <row r="3" spans="1:14" s="58" customFormat="1" x14ac:dyDescent="0.3">
      <c r="A3" s="56"/>
      <c r="B3" s="62" t="s">
        <v>25</v>
      </c>
      <c r="D3" s="62" t="s">
        <v>26</v>
      </c>
      <c r="J3" s="59"/>
      <c r="L3" s="63" t="s">
        <v>27</v>
      </c>
      <c r="M3" s="57"/>
    </row>
    <row r="4" spans="1:14" s="58" customFormat="1" x14ac:dyDescent="0.3">
      <c r="A4" s="56"/>
      <c r="B4" s="57"/>
      <c r="D4" s="57" t="s">
        <v>28</v>
      </c>
      <c r="J4" s="59"/>
      <c r="L4" s="58" t="s">
        <v>28</v>
      </c>
      <c r="M4" s="57"/>
    </row>
    <row r="5" spans="1:14" s="58" customFormat="1" x14ac:dyDescent="0.3">
      <c r="A5" s="56"/>
      <c r="B5" s="57"/>
      <c r="D5" s="57"/>
      <c r="J5" s="59"/>
      <c r="M5" s="57"/>
    </row>
    <row r="6" spans="1:14" s="58" customFormat="1" x14ac:dyDescent="0.3">
      <c r="A6" s="56"/>
      <c r="B6" s="58" t="s">
        <v>29</v>
      </c>
      <c r="D6" s="57" t="s">
        <v>30</v>
      </c>
      <c r="J6" s="59"/>
      <c r="L6" s="58" t="s">
        <v>30</v>
      </c>
      <c r="M6" s="57"/>
    </row>
    <row r="7" spans="1:14" s="58" customFormat="1" x14ac:dyDescent="0.3">
      <c r="A7" s="56"/>
      <c r="B7" s="57"/>
      <c r="D7" s="57"/>
      <c r="J7" s="59"/>
      <c r="M7" s="57"/>
    </row>
    <row r="8" spans="1:14" s="65" customFormat="1" x14ac:dyDescent="0.3">
      <c r="A8" s="64"/>
      <c r="D8" s="66"/>
      <c r="E8" s="65" t="s">
        <v>83</v>
      </c>
      <c r="J8" s="67"/>
      <c r="M8" s="66"/>
    </row>
    <row r="9" spans="1:14" s="65" customFormat="1" x14ac:dyDescent="0.3">
      <c r="A9" s="64"/>
      <c r="D9" s="66"/>
      <c r="E9" s="65" t="s">
        <v>69</v>
      </c>
      <c r="J9" s="67"/>
      <c r="M9" s="66"/>
    </row>
    <row r="11" spans="1:14" ht="33.75" customHeight="1" x14ac:dyDescent="0.3">
      <c r="A11" s="54" t="s">
        <v>0</v>
      </c>
      <c r="B11" s="1" t="s">
        <v>1</v>
      </c>
      <c r="C11" s="1" t="s">
        <v>15</v>
      </c>
      <c r="D11" s="1" t="s">
        <v>16</v>
      </c>
      <c r="E11" s="1" t="s">
        <v>7</v>
      </c>
      <c r="F11" s="55" t="s">
        <v>70</v>
      </c>
      <c r="G11" s="55" t="s">
        <v>71</v>
      </c>
      <c r="H11" s="55" t="s">
        <v>72</v>
      </c>
      <c r="I11" s="55" t="s">
        <v>73</v>
      </c>
      <c r="J11" s="2" t="s">
        <v>2</v>
      </c>
      <c r="K11" s="2" t="s">
        <v>4</v>
      </c>
      <c r="L11" s="2" t="s">
        <v>5</v>
      </c>
      <c r="M11" s="2" t="s">
        <v>6</v>
      </c>
      <c r="N11" s="2" t="s">
        <v>34</v>
      </c>
    </row>
    <row r="12" spans="1:14" x14ac:dyDescent="0.3">
      <c r="A12" s="31">
        <v>11</v>
      </c>
      <c r="B12" s="27" t="s">
        <v>8</v>
      </c>
      <c r="C12" s="27"/>
      <c r="D12" s="27"/>
      <c r="E12" s="28"/>
      <c r="F12" s="28"/>
      <c r="G12" s="28"/>
      <c r="H12" s="28"/>
      <c r="I12" s="28"/>
      <c r="J12" s="29"/>
      <c r="K12" s="29"/>
      <c r="L12" s="29"/>
      <c r="M12" s="29"/>
      <c r="N12" s="29"/>
    </row>
    <row r="13" spans="1:14" x14ac:dyDescent="0.3">
      <c r="A13" s="32" t="s">
        <v>32</v>
      </c>
      <c r="B13" s="12" t="s">
        <v>14</v>
      </c>
      <c r="C13" s="12"/>
      <c r="D13" s="12"/>
      <c r="E13" s="30"/>
      <c r="F13" s="30"/>
      <c r="G13" s="30"/>
      <c r="H13" s="30"/>
      <c r="I13" s="30"/>
      <c r="J13" s="14"/>
      <c r="K13" s="14"/>
      <c r="L13" s="14"/>
      <c r="M13" s="14"/>
      <c r="N13" s="14"/>
    </row>
    <row r="14" spans="1:14" x14ac:dyDescent="0.3">
      <c r="A14" s="33" t="s">
        <v>33</v>
      </c>
      <c r="B14" s="8" t="s">
        <v>38</v>
      </c>
      <c r="C14" s="8"/>
      <c r="D14" s="8"/>
      <c r="E14" s="6"/>
      <c r="F14" s="6"/>
      <c r="G14" s="6"/>
      <c r="H14" s="6"/>
      <c r="I14" s="6"/>
      <c r="J14" s="7"/>
      <c r="K14" s="7"/>
      <c r="L14" s="7"/>
      <c r="M14" s="7"/>
      <c r="N14" s="7"/>
    </row>
    <row r="15" spans="1:14" x14ac:dyDescent="0.3">
      <c r="A15" s="34" t="s">
        <v>39</v>
      </c>
      <c r="B15" s="9" t="s">
        <v>38</v>
      </c>
      <c r="C15" s="9"/>
      <c r="D15" s="9"/>
      <c r="E15" s="4"/>
      <c r="F15" s="4"/>
      <c r="G15" s="4"/>
      <c r="H15" s="4"/>
      <c r="I15" s="4"/>
      <c r="J15" s="5"/>
      <c r="K15" s="5"/>
      <c r="L15" s="5"/>
      <c r="M15" s="5"/>
      <c r="N15" s="5"/>
    </row>
    <row r="16" spans="1:14" s="72" customFormat="1" ht="31.2" x14ac:dyDescent="0.3">
      <c r="A16" s="68"/>
      <c r="B16" s="42" t="s">
        <v>75</v>
      </c>
      <c r="C16" s="69"/>
      <c r="D16" s="43" t="s">
        <v>76</v>
      </c>
      <c r="E16" s="69" t="s">
        <v>3</v>
      </c>
      <c r="F16" s="79"/>
      <c r="G16" s="79"/>
      <c r="H16" s="79"/>
      <c r="I16" s="79">
        <v>50</v>
      </c>
      <c r="J16" s="70">
        <f t="shared" ref="J16:J27" si="0">SUM(F16:I16)</f>
        <v>50</v>
      </c>
      <c r="K16" s="71"/>
      <c r="L16" s="71">
        <f t="shared" ref="L16:L32" si="1">J16*K16</f>
        <v>0</v>
      </c>
      <c r="M16" s="43"/>
      <c r="N16" s="69"/>
    </row>
    <row r="17" spans="1:14" s="72" customFormat="1" ht="31.2" x14ac:dyDescent="0.3">
      <c r="A17" s="68"/>
      <c r="B17" s="42" t="s">
        <v>35</v>
      </c>
      <c r="C17" s="69" t="s">
        <v>55</v>
      </c>
      <c r="D17" s="43" t="s">
        <v>54</v>
      </c>
      <c r="E17" s="69" t="s">
        <v>3</v>
      </c>
      <c r="F17" s="79">
        <v>140</v>
      </c>
      <c r="G17" s="79">
        <v>120</v>
      </c>
      <c r="H17" s="79">
        <v>288</v>
      </c>
      <c r="I17" s="79">
        <v>120</v>
      </c>
      <c r="J17" s="70">
        <f t="shared" si="0"/>
        <v>668</v>
      </c>
      <c r="K17" s="71"/>
      <c r="L17" s="71">
        <f t="shared" si="1"/>
        <v>0</v>
      </c>
      <c r="M17" s="43"/>
      <c r="N17" s="69"/>
    </row>
    <row r="18" spans="1:14" s="72" customFormat="1" x14ac:dyDescent="0.3">
      <c r="A18" s="68"/>
      <c r="B18" s="42" t="s">
        <v>36</v>
      </c>
      <c r="C18" s="69"/>
      <c r="D18" s="43" t="s">
        <v>56</v>
      </c>
      <c r="E18" s="69" t="s">
        <v>3</v>
      </c>
      <c r="F18" s="79">
        <v>2200</v>
      </c>
      <c r="G18" s="79">
        <v>2400</v>
      </c>
      <c r="H18" s="79">
        <v>1600</v>
      </c>
      <c r="I18" s="79">
        <v>1200</v>
      </c>
      <c r="J18" s="70">
        <f t="shared" si="0"/>
        <v>7400</v>
      </c>
      <c r="K18" s="71"/>
      <c r="L18" s="71">
        <f t="shared" si="1"/>
        <v>0</v>
      </c>
      <c r="M18" s="43"/>
      <c r="N18" s="69"/>
    </row>
    <row r="19" spans="1:14" s="72" customFormat="1" x14ac:dyDescent="0.3">
      <c r="A19" s="68"/>
      <c r="B19" s="42" t="s">
        <v>59</v>
      </c>
      <c r="C19" s="69" t="s">
        <v>60</v>
      </c>
      <c r="D19" s="43" t="s">
        <v>61</v>
      </c>
      <c r="E19" s="69" t="s">
        <v>43</v>
      </c>
      <c r="F19" s="79">
        <v>23</v>
      </c>
      <c r="G19" s="79">
        <v>19</v>
      </c>
      <c r="H19" s="79">
        <v>47</v>
      </c>
      <c r="I19" s="79">
        <v>19</v>
      </c>
      <c r="J19" s="70">
        <f t="shared" si="0"/>
        <v>108</v>
      </c>
      <c r="K19" s="71"/>
      <c r="L19" s="71">
        <f t="shared" si="1"/>
        <v>0</v>
      </c>
      <c r="M19" s="43"/>
      <c r="N19" s="69"/>
    </row>
    <row r="20" spans="1:14" s="72" customFormat="1" x14ac:dyDescent="0.3">
      <c r="A20" s="68"/>
      <c r="B20" s="42" t="s">
        <v>46</v>
      </c>
      <c r="C20" s="69"/>
      <c r="D20" s="43" t="s">
        <v>47</v>
      </c>
      <c r="E20" s="69" t="s">
        <v>43</v>
      </c>
      <c r="F20" s="79">
        <v>17</v>
      </c>
      <c r="G20" s="79">
        <v>17</v>
      </c>
      <c r="H20" s="79">
        <v>19</v>
      </c>
      <c r="I20" s="79">
        <v>17</v>
      </c>
      <c r="J20" s="70">
        <f t="shared" si="0"/>
        <v>70</v>
      </c>
      <c r="K20" s="71"/>
      <c r="L20" s="71">
        <f t="shared" si="1"/>
        <v>0</v>
      </c>
      <c r="M20" s="43"/>
      <c r="N20" s="69"/>
    </row>
    <row r="21" spans="1:14" s="72" customFormat="1" x14ac:dyDescent="0.3">
      <c r="A21" s="68"/>
      <c r="B21" s="42" t="s">
        <v>50</v>
      </c>
      <c r="C21" s="69"/>
      <c r="D21" s="43" t="s">
        <v>51</v>
      </c>
      <c r="E21" s="69" t="s">
        <v>43</v>
      </c>
      <c r="F21" s="79">
        <v>136</v>
      </c>
      <c r="G21" s="79">
        <v>136</v>
      </c>
      <c r="H21" s="79">
        <v>152</v>
      </c>
      <c r="I21" s="79">
        <v>136</v>
      </c>
      <c r="J21" s="70">
        <f t="shared" si="0"/>
        <v>560</v>
      </c>
      <c r="K21" s="71"/>
      <c r="L21" s="71">
        <f t="shared" si="1"/>
        <v>0</v>
      </c>
      <c r="M21" s="43"/>
      <c r="N21" s="69"/>
    </row>
    <row r="22" spans="1:14" s="72" customFormat="1" ht="33" customHeight="1" x14ac:dyDescent="0.3">
      <c r="A22" s="68"/>
      <c r="B22" s="42" t="s">
        <v>48</v>
      </c>
      <c r="C22" s="69"/>
      <c r="D22" s="43" t="s">
        <v>49</v>
      </c>
      <c r="E22" s="69" t="s">
        <v>43</v>
      </c>
      <c r="F22" s="79">
        <v>7</v>
      </c>
      <c r="G22" s="79">
        <v>7</v>
      </c>
      <c r="H22" s="79">
        <v>8</v>
      </c>
      <c r="I22" s="79">
        <v>7</v>
      </c>
      <c r="J22" s="70">
        <f t="shared" si="0"/>
        <v>29</v>
      </c>
      <c r="K22" s="71"/>
      <c r="L22" s="71">
        <f t="shared" si="1"/>
        <v>0</v>
      </c>
      <c r="M22" s="43"/>
      <c r="N22" s="69"/>
    </row>
    <row r="23" spans="1:14" s="72" customFormat="1" x14ac:dyDescent="0.3">
      <c r="A23" s="68"/>
      <c r="B23" s="42" t="s">
        <v>57</v>
      </c>
      <c r="C23" s="69"/>
      <c r="D23" s="43" t="s">
        <v>58</v>
      </c>
      <c r="E23" s="69" t="s">
        <v>43</v>
      </c>
      <c r="F23" s="79">
        <v>51</v>
      </c>
      <c r="G23" s="79">
        <v>51</v>
      </c>
      <c r="H23" s="79">
        <v>57</v>
      </c>
      <c r="I23" s="79">
        <v>51</v>
      </c>
      <c r="J23" s="70">
        <f t="shared" si="0"/>
        <v>210</v>
      </c>
      <c r="K23" s="71"/>
      <c r="L23" s="71">
        <f t="shared" si="1"/>
        <v>0</v>
      </c>
      <c r="M23" s="43"/>
      <c r="N23" s="69"/>
    </row>
    <row r="24" spans="1:14" s="72" customFormat="1" x14ac:dyDescent="0.3">
      <c r="A24" s="68"/>
      <c r="B24" s="42" t="s">
        <v>41</v>
      </c>
      <c r="C24" s="69"/>
      <c r="D24" s="43" t="s">
        <v>42</v>
      </c>
      <c r="E24" s="69" t="s">
        <v>43</v>
      </c>
      <c r="F24" s="79">
        <v>102</v>
      </c>
      <c r="G24" s="79">
        <v>102</v>
      </c>
      <c r="H24" s="79">
        <v>114</v>
      </c>
      <c r="I24" s="79">
        <v>102</v>
      </c>
      <c r="J24" s="70">
        <f t="shared" si="0"/>
        <v>420</v>
      </c>
      <c r="K24" s="71"/>
      <c r="L24" s="71">
        <f t="shared" si="1"/>
        <v>0</v>
      </c>
      <c r="M24" s="43"/>
      <c r="N24" s="69"/>
    </row>
    <row r="25" spans="1:14" s="72" customFormat="1" x14ac:dyDescent="0.3">
      <c r="A25" s="68"/>
      <c r="B25" s="42" t="s">
        <v>44</v>
      </c>
      <c r="C25" s="69"/>
      <c r="D25" s="43" t="s">
        <v>45</v>
      </c>
      <c r="E25" s="69" t="s">
        <v>43</v>
      </c>
      <c r="F25" s="79">
        <v>102</v>
      </c>
      <c r="G25" s="79">
        <v>102</v>
      </c>
      <c r="H25" s="79">
        <v>114</v>
      </c>
      <c r="I25" s="79">
        <v>102</v>
      </c>
      <c r="J25" s="70">
        <f t="shared" si="0"/>
        <v>420</v>
      </c>
      <c r="K25" s="71"/>
      <c r="L25" s="71">
        <f t="shared" si="1"/>
        <v>0</v>
      </c>
      <c r="M25" s="43"/>
      <c r="N25" s="69"/>
    </row>
    <row r="26" spans="1:14" s="72" customFormat="1" x14ac:dyDescent="0.3">
      <c r="A26" s="68"/>
      <c r="B26" s="42" t="s">
        <v>52</v>
      </c>
      <c r="C26" s="69"/>
      <c r="D26" s="43" t="s">
        <v>53</v>
      </c>
      <c r="E26" s="69" t="s">
        <v>43</v>
      </c>
      <c r="F26" s="79">
        <v>102</v>
      </c>
      <c r="G26" s="79">
        <v>102</v>
      </c>
      <c r="H26" s="79">
        <v>114</v>
      </c>
      <c r="I26" s="79">
        <v>102</v>
      </c>
      <c r="J26" s="70">
        <f t="shared" si="0"/>
        <v>420</v>
      </c>
      <c r="K26" s="71"/>
      <c r="L26" s="71">
        <f t="shared" si="1"/>
        <v>0</v>
      </c>
      <c r="M26" s="43"/>
      <c r="N26" s="69"/>
    </row>
    <row r="27" spans="1:14" s="72" customFormat="1" x14ac:dyDescent="0.3">
      <c r="A27" s="68"/>
      <c r="B27" s="42" t="s">
        <v>77</v>
      </c>
      <c r="C27" s="69"/>
      <c r="D27" s="43"/>
      <c r="E27" s="69" t="s">
        <v>43</v>
      </c>
      <c r="F27" s="79"/>
      <c r="G27" s="79"/>
      <c r="H27" s="79"/>
      <c r="I27" s="79">
        <v>1</v>
      </c>
      <c r="J27" s="70">
        <f t="shared" si="0"/>
        <v>1</v>
      </c>
      <c r="K27" s="71"/>
      <c r="L27" s="71">
        <f t="shared" si="1"/>
        <v>0</v>
      </c>
      <c r="M27" s="43"/>
      <c r="N27" s="69"/>
    </row>
    <row r="28" spans="1:14" s="72" customFormat="1" x14ac:dyDescent="0.3">
      <c r="A28" s="68"/>
      <c r="B28" s="50" t="s">
        <v>40</v>
      </c>
      <c r="C28" s="69"/>
      <c r="D28" s="43"/>
      <c r="E28" s="69"/>
      <c r="F28" s="69"/>
      <c r="G28" s="69"/>
      <c r="H28" s="69"/>
      <c r="I28" s="69"/>
      <c r="J28" s="70"/>
      <c r="K28" s="71"/>
      <c r="L28" s="70"/>
      <c r="M28" s="43"/>
      <c r="N28" s="69"/>
    </row>
    <row r="29" spans="1:14" s="72" customFormat="1" x14ac:dyDescent="0.3">
      <c r="A29" s="68"/>
      <c r="B29" s="74" t="s">
        <v>63</v>
      </c>
      <c r="C29" s="75" t="s">
        <v>64</v>
      </c>
      <c r="D29" s="76" t="s">
        <v>65</v>
      </c>
      <c r="E29" s="77" t="s">
        <v>43</v>
      </c>
      <c r="F29" s="69">
        <v>155</v>
      </c>
      <c r="G29" s="69">
        <v>147</v>
      </c>
      <c r="H29" s="69">
        <v>138</v>
      </c>
      <c r="I29" s="69">
        <v>90</v>
      </c>
      <c r="J29" s="70">
        <f>SUM(F29:I29)</f>
        <v>530</v>
      </c>
      <c r="K29" s="71"/>
      <c r="L29" s="71">
        <f t="shared" si="1"/>
        <v>0</v>
      </c>
      <c r="M29" s="43"/>
      <c r="N29" s="69"/>
    </row>
    <row r="30" spans="1:14" s="72" customFormat="1" x14ac:dyDescent="0.3">
      <c r="A30" s="68"/>
      <c r="B30" s="74" t="s">
        <v>68</v>
      </c>
      <c r="C30" s="75" t="s">
        <v>55</v>
      </c>
      <c r="D30" s="76"/>
      <c r="E30" s="77" t="s">
        <v>43</v>
      </c>
      <c r="F30" s="69">
        <v>140</v>
      </c>
      <c r="G30" s="69">
        <v>120</v>
      </c>
      <c r="H30" s="69">
        <v>288</v>
      </c>
      <c r="I30" s="69">
        <v>120</v>
      </c>
      <c r="J30" s="70">
        <f>SUM(F30:I30)</f>
        <v>668</v>
      </c>
      <c r="K30" s="71"/>
      <c r="L30" s="71">
        <f t="shared" si="1"/>
        <v>0</v>
      </c>
      <c r="M30" s="43"/>
      <c r="N30" s="69"/>
    </row>
    <row r="31" spans="1:14" s="72" customFormat="1" x14ac:dyDescent="0.3">
      <c r="A31" s="68"/>
      <c r="B31" s="74" t="s">
        <v>62</v>
      </c>
      <c r="C31" s="75"/>
      <c r="D31" s="76"/>
      <c r="E31" s="77" t="s">
        <v>43</v>
      </c>
      <c r="F31" s="69">
        <v>100</v>
      </c>
      <c r="G31" s="69">
        <v>100</v>
      </c>
      <c r="H31" s="69">
        <v>300</v>
      </c>
      <c r="I31" s="69">
        <v>100</v>
      </c>
      <c r="J31" s="70">
        <f>SUM(F31:I31)</f>
        <v>600</v>
      </c>
      <c r="K31" s="71"/>
      <c r="L31" s="71">
        <f t="shared" si="1"/>
        <v>0</v>
      </c>
      <c r="M31" s="43"/>
      <c r="N31" s="69"/>
    </row>
    <row r="32" spans="1:14" s="72" customFormat="1" ht="31.2" x14ac:dyDescent="0.3">
      <c r="A32" s="68"/>
      <c r="B32" s="74" t="s">
        <v>66</v>
      </c>
      <c r="C32" s="75" t="s">
        <v>67</v>
      </c>
      <c r="D32" s="76"/>
      <c r="E32" s="77" t="s">
        <v>43</v>
      </c>
      <c r="F32" s="69">
        <v>8</v>
      </c>
      <c r="G32" s="69">
        <v>8</v>
      </c>
      <c r="H32" s="69">
        <v>16</v>
      </c>
      <c r="I32" s="69">
        <v>8</v>
      </c>
      <c r="J32" s="70">
        <f>SUM(F32:I32)</f>
        <v>40</v>
      </c>
      <c r="K32" s="71"/>
      <c r="L32" s="71">
        <f t="shared" si="1"/>
        <v>0</v>
      </c>
      <c r="M32" s="43"/>
      <c r="N32" s="69"/>
    </row>
    <row r="33" spans="1:16" x14ac:dyDescent="0.3">
      <c r="A33" s="34"/>
      <c r="B33" s="20"/>
      <c r="C33" s="20"/>
      <c r="D33" s="20"/>
      <c r="E33" s="3"/>
      <c r="F33" s="3"/>
      <c r="G33" s="3"/>
      <c r="H33" s="3"/>
      <c r="I33" s="3"/>
      <c r="J33" s="21"/>
      <c r="K33" s="22" t="s">
        <v>82</v>
      </c>
      <c r="L33" s="21">
        <f>SUM(L16:L32)</f>
        <v>0</v>
      </c>
      <c r="M33" s="80"/>
      <c r="N33" s="3"/>
    </row>
    <row r="36" spans="1:16" ht="16.2" x14ac:dyDescent="0.3">
      <c r="B36" s="38" t="s">
        <v>21</v>
      </c>
    </row>
    <row r="37" spans="1:16" ht="41.25" customHeight="1" x14ac:dyDescent="0.3">
      <c r="A37" s="39" t="s">
        <v>17</v>
      </c>
      <c r="B37" s="82" t="s">
        <v>18</v>
      </c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45"/>
    </row>
    <row r="38" spans="1:16" ht="63.75" customHeight="1" x14ac:dyDescent="0.3">
      <c r="A38" s="40" t="s">
        <v>17</v>
      </c>
      <c r="B38" s="83" t="s">
        <v>19</v>
      </c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46"/>
    </row>
    <row r="39" spans="1:16" x14ac:dyDescent="0.3">
      <c r="A39" s="39" t="s">
        <v>17</v>
      </c>
      <c r="B39" s="84" t="s">
        <v>20</v>
      </c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</row>
    <row r="40" spans="1:16" x14ac:dyDescent="0.3">
      <c r="A40" s="56" t="s">
        <v>17</v>
      </c>
      <c r="B40" s="85" t="s">
        <v>79</v>
      </c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</row>
  </sheetData>
  <mergeCells count="4">
    <mergeCell ref="B37:M37"/>
    <mergeCell ref="B38:M38"/>
    <mergeCell ref="B39:N39"/>
    <mergeCell ref="B40:P40"/>
  </mergeCells>
  <pageMargins left="0.70866141732283472" right="0.70866141732283472" top="0.74803149606299213" bottom="0.74803149606299213" header="0.31496062992125984" footer="0.31496062992125984"/>
  <pageSetup paperSize="8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ЛСР</vt:lpstr>
      <vt:lpstr>работа</vt:lpstr>
      <vt:lpstr>материалы</vt:lpstr>
      <vt:lpstr>ЛСР!Область_печати</vt:lpstr>
      <vt:lpstr>материалы!Область_печати</vt:lpstr>
      <vt:lpstr>работа!Область_печати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2026-05-13T09:14:35Z</dcterms:modified>
</cp:coreProperties>
</file>