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15136730-C491-43E9-88E3-D12691AD9EB7}" xr6:coauthVersionLast="47" xr6:coauthVersionMax="47" xr10:uidLastSave="{00000000-0000-0000-0000-000000000000}"/>
  <bookViews>
    <workbookView xWindow="-23475" yWindow="525" windowWidth="21600" windowHeight="15405" xr2:uid="{00000000-000D-0000-FFFF-FFFF00000000}"/>
  </bookViews>
  <sheets>
    <sheet name="ЛСР" sheetId="12" r:id="rId1"/>
    <sheet name="работа" sheetId="13" r:id="rId2"/>
    <sheet name="материал" sheetId="14" r:id="rId3"/>
  </sheets>
  <definedNames>
    <definedName name="_xlnm._FilterDatabase" localSheetId="0" hidden="1">ЛСР!$A$11:$J$59</definedName>
    <definedName name="_xlnm._FilterDatabase" localSheetId="2" hidden="1">материал!$A$11:$J$52</definedName>
    <definedName name="_xlnm._FilterDatabase" localSheetId="1" hidden="1">работа!$A$11:$J$22</definedName>
    <definedName name="_xlnm.Print_Area" localSheetId="0">ЛСР!$A$1:$N$75</definedName>
    <definedName name="_xlnm.Print_Area" localSheetId="2">материал!$A$1:$N$59</definedName>
    <definedName name="_xlnm.Print_Area" localSheetId="1">работа!$A$1:$N$33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5" i="12" l="1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34" i="12"/>
  <c r="K21" i="12"/>
  <c r="K22" i="12"/>
  <c r="K23" i="12"/>
  <c r="K24" i="12"/>
  <c r="K25" i="12"/>
  <c r="K26" i="12"/>
  <c r="K28" i="12"/>
  <c r="K20" i="12"/>
  <c r="K63" i="12"/>
  <c r="K32" i="12"/>
  <c r="K18" i="12"/>
  <c r="K17" i="12"/>
  <c r="J52" i="14"/>
  <c r="L52" i="14" s="1"/>
  <c r="J51" i="14"/>
  <c r="L51" i="14" s="1"/>
  <c r="J50" i="14"/>
  <c r="L50" i="14" s="1"/>
  <c r="J49" i="14"/>
  <c r="L49" i="14" s="1"/>
  <c r="J48" i="14"/>
  <c r="L48" i="14" s="1"/>
  <c r="J47" i="14"/>
  <c r="L47" i="14" s="1"/>
  <c r="J46" i="14"/>
  <c r="L46" i="14" s="1"/>
  <c r="J45" i="14"/>
  <c r="L45" i="14" s="1"/>
  <c r="J44" i="14"/>
  <c r="L44" i="14" s="1"/>
  <c r="J43" i="14"/>
  <c r="L43" i="14" s="1"/>
  <c r="J42" i="14"/>
  <c r="L42" i="14" s="1"/>
  <c r="J41" i="14"/>
  <c r="L41" i="14" s="1"/>
  <c r="J40" i="14"/>
  <c r="L40" i="14" s="1"/>
  <c r="J39" i="14"/>
  <c r="L39" i="14" s="1"/>
  <c r="J38" i="14"/>
  <c r="L38" i="14" s="1"/>
  <c r="J37" i="14"/>
  <c r="L37" i="14" s="1"/>
  <c r="J36" i="14"/>
  <c r="L36" i="14" s="1"/>
  <c r="J35" i="14"/>
  <c r="L35" i="14" s="1"/>
  <c r="J34" i="14"/>
  <c r="L34" i="14" s="1"/>
  <c r="J33" i="14"/>
  <c r="L33" i="14" s="1"/>
  <c r="J32" i="14"/>
  <c r="L32" i="14" s="1"/>
  <c r="J31" i="14"/>
  <c r="L31" i="14" s="1"/>
  <c r="J30" i="14"/>
  <c r="L30" i="14" s="1"/>
  <c r="J29" i="14"/>
  <c r="L29" i="14" s="1"/>
  <c r="J28" i="14"/>
  <c r="L28" i="14" s="1"/>
  <c r="J27" i="14"/>
  <c r="L27" i="14" s="1"/>
  <c r="J24" i="14"/>
  <c r="L24" i="14" s="1"/>
  <c r="J22" i="14"/>
  <c r="L22" i="14" s="1"/>
  <c r="J21" i="14"/>
  <c r="L21" i="14" s="1"/>
  <c r="J20" i="14"/>
  <c r="L20" i="14" s="1"/>
  <c r="J19" i="14"/>
  <c r="L19" i="14" s="1"/>
  <c r="J18" i="14"/>
  <c r="L18" i="14" s="1"/>
  <c r="J17" i="14"/>
  <c r="L17" i="14" s="1"/>
  <c r="J16" i="14"/>
  <c r="L16" i="14" s="1"/>
  <c r="L53" i="14" s="1"/>
  <c r="L26" i="13"/>
  <c r="L22" i="13"/>
  <c r="L17" i="13"/>
  <c r="L18" i="13" l="1"/>
  <c r="L27" i="13" s="1"/>
  <c r="F18" i="12"/>
  <c r="J58" i="12"/>
  <c r="L58" i="12" s="1"/>
  <c r="J52" i="12"/>
  <c r="L52" i="12" s="1"/>
  <c r="J53" i="12"/>
  <c r="L53" i="12" s="1"/>
  <c r="G17" i="12" l="1"/>
  <c r="H17" i="12"/>
  <c r="I17" i="12"/>
  <c r="G18" i="12"/>
  <c r="H18" i="12"/>
  <c r="I18" i="12"/>
  <c r="F17" i="12"/>
  <c r="J20" i="12"/>
  <c r="L20" i="12" s="1"/>
  <c r="J21" i="12"/>
  <c r="L21" i="12" s="1"/>
  <c r="J22" i="12"/>
  <c r="L22" i="12" s="1"/>
  <c r="J23" i="12"/>
  <c r="L23" i="12" s="1"/>
  <c r="J24" i="12"/>
  <c r="L24" i="12" s="1"/>
  <c r="J25" i="12"/>
  <c r="L25" i="12" s="1"/>
  <c r="J26" i="12"/>
  <c r="L26" i="12" s="1"/>
  <c r="J59" i="12" l="1"/>
  <c r="J57" i="12"/>
  <c r="J56" i="12"/>
  <c r="J55" i="12"/>
  <c r="J46" i="12"/>
  <c r="J54" i="12"/>
  <c r="J39" i="12"/>
  <c r="J40" i="12"/>
  <c r="J44" i="12"/>
  <c r="L46" i="12" l="1"/>
  <c r="L54" i="12"/>
  <c r="L40" i="12"/>
  <c r="L39" i="12"/>
  <c r="L55" i="12"/>
  <c r="L57" i="12"/>
  <c r="L56" i="12"/>
  <c r="L59" i="12"/>
  <c r="L44" i="12"/>
  <c r="J48" i="12" l="1"/>
  <c r="J35" i="12"/>
  <c r="L48" i="12" l="1"/>
  <c r="L35" i="12"/>
  <c r="J34" i="12"/>
  <c r="J51" i="12" l="1"/>
  <c r="J50" i="12"/>
  <c r="J49" i="12"/>
  <c r="J47" i="12"/>
  <c r="J45" i="12"/>
  <c r="J43" i="12"/>
  <c r="J42" i="12"/>
  <c r="J41" i="12"/>
  <c r="J38" i="12"/>
  <c r="J37" i="12"/>
  <c r="J36" i="12"/>
  <c r="J32" i="12"/>
  <c r="J28" i="12"/>
  <c r="L28" i="12" s="1"/>
  <c r="L27" i="12" s="1"/>
  <c r="L19" i="12" s="1"/>
  <c r="J18" i="12"/>
  <c r="J17" i="12"/>
  <c r="L45" i="12" l="1"/>
  <c r="L37" i="12"/>
  <c r="L34" i="12"/>
  <c r="L41" i="12"/>
  <c r="L43" i="12"/>
  <c r="L18" i="12"/>
  <c r="L36" i="12"/>
  <c r="L17" i="12"/>
  <c r="L16" i="12" s="1"/>
  <c r="L50" i="12"/>
  <c r="L38" i="12"/>
  <c r="L51" i="12"/>
  <c r="L32" i="12"/>
  <c r="L31" i="12" s="1"/>
  <c r="L47" i="12"/>
  <c r="L49" i="12"/>
  <c r="L42" i="12"/>
  <c r="L65" i="12"/>
  <c r="L64" i="12" s="1"/>
  <c r="J63" i="12"/>
  <c r="L33" i="12" l="1"/>
  <c r="L68" i="12" s="1"/>
  <c r="L15" i="12"/>
  <c r="L63" i="12"/>
  <c r="L62" i="12" l="1"/>
  <c r="L67" i="12" s="1"/>
  <c r="L66" i="12" s="1"/>
  <c r="L61" i="12" l="1"/>
</calcChain>
</file>

<file path=xl/sharedStrings.xml><?xml version="1.0" encoding="utf-8"?>
<sst xmlns="http://schemas.openxmlformats.org/spreadsheetml/2006/main" count="364" uniqueCount="111">
  <si>
    <t>№</t>
  </si>
  <si>
    <t>Наименование</t>
  </si>
  <si>
    <t>Кол-во</t>
  </si>
  <si>
    <t>шт</t>
  </si>
  <si>
    <t>м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</si>
  <si>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</si>
  <si>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</si>
  <si>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</si>
  <si>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</si>
  <si>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</si>
  <si>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</si>
  <si>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</si>
  <si>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Прокладка трубы</t>
  </si>
  <si>
    <t>Установка оборудования</t>
  </si>
  <si>
    <t>в тч стоимость работ:</t>
  </si>
  <si>
    <t>в тч стоимость материалов:</t>
  </si>
  <si>
    <t>Устройство телевидения</t>
  </si>
  <si>
    <t>Марка</t>
  </si>
  <si>
    <t>Характеристика</t>
  </si>
  <si>
    <t>в тч НДС: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</si>
  <si>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</si>
  <si>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</si>
  <si>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</si>
  <si>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</si>
  <si>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</si>
  <si>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</si>
  <si>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</si>
  <si>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</si>
  <si>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</si>
  <si>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</si>
  <si>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___________/</t>
  </si>
  <si>
    <t>Прокладка КПП</t>
  </si>
  <si>
    <t>указать при необходимости</t>
  </si>
  <si>
    <t>ПНР</t>
  </si>
  <si>
    <t>Пусконаладочные работы</t>
  </si>
  <si>
    <t>комплекс</t>
  </si>
  <si>
    <t>11.13.</t>
  </si>
  <si>
    <t>11.13.01</t>
  </si>
  <si>
    <t>11.13.02.</t>
  </si>
  <si>
    <t>Форма закупа материала</t>
  </si>
  <si>
    <t>Кабель тип 1</t>
  </si>
  <si>
    <t>Труба тип 1</t>
  </si>
  <si>
    <t>Труба тип 2</t>
  </si>
  <si>
    <t>Кабель тип 2</t>
  </si>
  <si>
    <t>ПуГВнг(А)-LS</t>
  </si>
  <si>
    <t>Труба тип 3</t>
  </si>
  <si>
    <t>Аттенюатор</t>
  </si>
  <si>
    <t>11.13.04.</t>
  </si>
  <si>
    <t>11.13.04.00</t>
  </si>
  <si>
    <t>Монтажные работы</t>
  </si>
  <si>
    <t>11.13.02.01</t>
  </si>
  <si>
    <t>Прокладка КПП, трубы</t>
  </si>
  <si>
    <t>11.13.01.00</t>
  </si>
  <si>
    <t>Щит</t>
  </si>
  <si>
    <t>Заглушка 75 Ом</t>
  </si>
  <si>
    <t>Прочие материалы</t>
  </si>
  <si>
    <t>Труба ПЭ 20х2,0 PN12</t>
  </si>
  <si>
    <t>Труба гофрированная Ду 20мм ПВХ</t>
  </si>
  <si>
    <t>DKC</t>
  </si>
  <si>
    <t>Труба гладкая ПВХ диаметром 63мм</t>
  </si>
  <si>
    <t>РК 75-7-327нг(А)-HF</t>
  </si>
  <si>
    <t>Кабель тип 3</t>
  </si>
  <si>
    <t>РК75-4,8-322нг(А)-HF</t>
  </si>
  <si>
    <t>Провод тип 1</t>
  </si>
  <si>
    <t>Провод с медной жилой, гибкий сечением 6 мм2</t>
  </si>
  <si>
    <t>Хомут для труб 63 мм</t>
  </si>
  <si>
    <t>Антенна ДМВ, "Сигнал профи", Зэтрон, 12,5дБ, АТКГ(В)-5.1.21-60.4</t>
  </si>
  <si>
    <t>Грозозащита - разрядник, ЛАНС</t>
  </si>
  <si>
    <t>ART-UV-1</t>
  </si>
  <si>
    <t>Усилитель мультидиапазонный  (47-862 МГц). 3 входов</t>
  </si>
  <si>
    <t>TERRA MA-025</t>
  </si>
  <si>
    <t>Мачта к антенне  4.5м (алюминий)</t>
  </si>
  <si>
    <t>Кронштейн стеновой</t>
  </si>
  <si>
    <t>КСМ-35</t>
  </si>
  <si>
    <t>Изолятор земли, ЛАНС</t>
  </si>
  <si>
    <t>ART-1</t>
  </si>
  <si>
    <t>F 135-12</t>
  </si>
  <si>
    <t>Усилитель  домовой 47…860 МГц, регулируемый, 220 В</t>
  </si>
  <si>
    <t>TERRA НA-126</t>
  </si>
  <si>
    <t>05-4081</t>
  </si>
  <si>
    <t>Розетка штепсельная для открытой проводки с 3-м заземляющим контактом 220В, 10 А</t>
  </si>
  <si>
    <t>F-разъем на SAT-703</t>
  </si>
  <si>
    <t>Ответвитель</t>
  </si>
  <si>
    <t>LA-8-20</t>
  </si>
  <si>
    <t>LA-8-16</t>
  </si>
  <si>
    <t>LA-8-12</t>
  </si>
  <si>
    <t>LA-6-20</t>
  </si>
  <si>
    <t>LA-6-16</t>
  </si>
  <si>
    <t>LA-6-12</t>
  </si>
  <si>
    <t>LA-4-20</t>
  </si>
  <si>
    <t>LA-4-16</t>
  </si>
  <si>
    <t>LA-4-12</t>
  </si>
  <si>
    <t>ЩМП-3 650*500*220</t>
  </si>
  <si>
    <t>Автоматический выключатель номиналом 16А</t>
  </si>
  <si>
    <t>Делитель LV-3</t>
  </si>
  <si>
    <t>ВВГнг(А)-LS-0,66 3х2,5мм2</t>
  </si>
  <si>
    <t>LA-2-20</t>
  </si>
  <si>
    <t>LA-2-16</t>
  </si>
  <si>
    <t>LA-2-12</t>
  </si>
  <si>
    <t>Устройство системы телевидения. ГП-76</t>
  </si>
  <si>
    <t>76.1</t>
  </si>
  <si>
    <t>76.2</t>
  </si>
  <si>
    <t>76.3</t>
  </si>
  <si>
    <t>76.4</t>
  </si>
  <si>
    <t>Итого по ЛСР с НДС: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</si>
  <si>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</si>
  <si>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Итого стоимост работ</t>
  </si>
  <si>
    <t>Итого стоимость материалов</t>
  </si>
  <si>
    <t>Ведомость материалов</t>
  </si>
  <si>
    <t>Ведомость работ</t>
  </si>
  <si>
    <t>Локальный сметный расчет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</si>
</sst>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8"/>
      <name val="Calibri"/>
      <family val="2"/>
      <scheme val="minor"/>
    </font>
    <font>
      <b/>
      <i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</cellStyleXfs>
  <cellXfs count="84">
    <xf numFmtId="0" fontId="0" fillId="0" borderId="0" xfId="0"/>
    <xf numFmtId="0" fontId="6" fillId="4" borderId="1" xfId="0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8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vertical="center" wrapText="1"/>
    </xf>
    <xf numFmtId="0" fontId="8" fillId="3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3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9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/>
    <xf numFmtId="4" fontId="8" fillId="0" borderId="0" xfId="0" applyNumberFormat="1" applyFont="1"/>
    <xf numFmtId="4" fontId="6" fillId="0" borderId="0" xfId="0" applyNumberFormat="1" applyFont="1"/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wrapText="1"/>
    </xf>
    <xf numFmtId="0" fontId="6" fillId="0" borderId="0" xfId="0" applyFont="1"/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4" fontId="6" fillId="0" borderId="0" xfId="0" applyNumberFormat="1" applyFont="1" applyAlignment="1">
      <alignment horizontal="center"/>
    </xf>
    <xf numFmtId="49" fontId="6" fillId="4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9" fontId="8" fillId="2" borderId="1" xfId="0" applyNumberFormat="1" applyFont="1" applyFill="1" applyBorder="1"/>
    <xf numFmtId="49" fontId="8" fillId="0" borderId="1" xfId="0" applyNumberFormat="1" applyFont="1" applyBorder="1"/>
    <xf numFmtId="49" fontId="6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/>
    </xf>
    <xf numFmtId="4" fontId="8" fillId="5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right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right" vertical="center"/>
    </xf>
    <xf numFmtId="4" fontId="11" fillId="2" borderId="1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7" fillId="7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0" xfId="7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0" xfId="7" applyFont="1" applyAlignment="1">
      <alignment horizontal="left" vertical="center" wrapText="1"/>
    </xf>
    <xf numFmtId="0" fontId="8" fillId="0" borderId="0" xfId="0" applyFont="1" applyAlignment="1">
      <alignment horizontal="left" wrapText="1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59E7F173-0C37-468A-80F8-B505EEF5C601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ED1CB-7C93-4EDB-91EA-77B164F7C290}">
  <dimension ref="A1:P75"/>
  <sheetViews>
    <sheetView tabSelected="1" zoomScale="55" zoomScaleNormal="55" zoomScaleSheetLayoutView="70" workbookViewId="0">
      <pane ySplit="11" topLeftCell="A42" activePane="bottomLeft" state="frozen"/>
      <selection pane="bottomLeft" activeCell="E9" sqref="E9"/>
    </sheetView>
  </sheetViews>
  <sheetFormatPr defaultColWidth="9.140625" defaultRowHeight="15.75" x14ac:dyDescent="0.25"/>
  <cols>
    <col min="1" max="1" width="13" style="23" bestFit="1" customWidth="1"/>
    <col min="2" max="2" width="71" style="24" customWidth="1"/>
    <col min="3" max="3" width="23.140625" style="25" customWidth="1"/>
    <col min="4" max="4" width="31" style="24" customWidth="1"/>
    <col min="5" max="9" width="12.28515625" style="25" customWidth="1"/>
    <col min="10" max="10" width="15.42578125" style="27" bestFit="1" customWidth="1"/>
    <col min="11" max="11" width="17.42578125" style="26" customWidth="1"/>
    <col min="12" max="12" width="21.140625" style="26" customWidth="1"/>
    <col min="13" max="13" width="34.42578125" style="25" customWidth="1"/>
    <col min="14" max="14" width="26.28515625" style="25" customWidth="1"/>
    <col min="15" max="16384" width="9.140625" style="25"/>
  </cols>
  <sheetData>
    <row r="1" spans="1:14" x14ac:dyDescent="0.25">
      <c r="L1" s="25"/>
      <c r="N1" s="28" t="s">
        <v>25</v>
      </c>
    </row>
    <row r="2" spans="1:14" x14ac:dyDescent="0.25">
      <c r="L2" s="25"/>
      <c r="N2" s="28" t="s">
        <v>26</v>
      </c>
    </row>
    <row r="3" spans="1:14" x14ac:dyDescent="0.25">
      <c r="B3" s="29" t="s">
        <v>27</v>
      </c>
      <c r="D3" s="29" t="s">
        <v>28</v>
      </c>
      <c r="K3" s="25"/>
      <c r="L3" s="30" t="s">
        <v>29</v>
      </c>
    </row>
    <row r="4" spans="1:14" x14ac:dyDescent="0.25">
      <c r="K4" s="25"/>
      <c r="L4" s="25"/>
    </row>
    <row r="5" spans="1:14" x14ac:dyDescent="0.25">
      <c r="K5" s="25"/>
      <c r="L5" s="25"/>
    </row>
    <row r="6" spans="1:14" x14ac:dyDescent="0.25">
      <c r="B6" s="25" t="s">
        <v>30</v>
      </c>
      <c r="K6" s="25"/>
      <c r="L6" s="25"/>
    </row>
    <row r="7" spans="1:14" x14ac:dyDescent="0.25">
      <c r="K7" s="25"/>
      <c r="L7" s="25"/>
    </row>
    <row r="8" spans="1:14" s="32" customFormat="1" x14ac:dyDescent="0.25">
      <c r="A8" s="31"/>
      <c r="D8" s="33"/>
      <c r="E8" s="32" t="s">
        <v>110</v>
      </c>
      <c r="J8" s="34"/>
    </row>
    <row r="9" spans="1:14" s="32" customFormat="1" x14ac:dyDescent="0.25">
      <c r="A9" s="31"/>
      <c r="D9" s="33"/>
      <c r="E9" s="32" t="s">
        <v>99</v>
      </c>
      <c r="J9" s="34"/>
    </row>
    <row r="11" spans="1:14" ht="31.5" x14ac:dyDescent="0.25">
      <c r="A11" s="66" t="s">
        <v>0</v>
      </c>
      <c r="B11" s="67" t="s">
        <v>1</v>
      </c>
      <c r="C11" s="67" t="s">
        <v>17</v>
      </c>
      <c r="D11" s="67" t="s">
        <v>18</v>
      </c>
      <c r="E11" s="67" t="s">
        <v>8</v>
      </c>
      <c r="F11" s="68" t="s">
        <v>100</v>
      </c>
      <c r="G11" s="68" t="s">
        <v>101</v>
      </c>
      <c r="H11" s="68" t="s">
        <v>102</v>
      </c>
      <c r="I11" s="68" t="s">
        <v>103</v>
      </c>
      <c r="J11" s="22" t="s">
        <v>2</v>
      </c>
      <c r="K11" s="22" t="s">
        <v>5</v>
      </c>
      <c r="L11" s="22" t="s">
        <v>6</v>
      </c>
      <c r="M11" s="22" t="s">
        <v>7</v>
      </c>
      <c r="N11" s="22" t="s">
        <v>39</v>
      </c>
    </row>
    <row r="12" spans="1:14" x14ac:dyDescent="0.25">
      <c r="A12" s="69">
        <v>11</v>
      </c>
      <c r="B12" s="11" t="s">
        <v>9</v>
      </c>
      <c r="C12" s="12"/>
      <c r="D12" s="12"/>
      <c r="E12" s="12"/>
      <c r="F12" s="12"/>
      <c r="G12" s="12"/>
      <c r="H12" s="12"/>
      <c r="I12" s="12"/>
      <c r="J12" s="13"/>
      <c r="K12" s="13"/>
      <c r="L12" s="13"/>
      <c r="M12" s="13"/>
      <c r="N12" s="13"/>
    </row>
    <row r="13" spans="1:14" x14ac:dyDescent="0.25">
      <c r="A13" s="70" t="s">
        <v>36</v>
      </c>
      <c r="B13" s="7" t="s">
        <v>16</v>
      </c>
      <c r="C13" s="14"/>
      <c r="D13" s="14"/>
      <c r="E13" s="14"/>
      <c r="F13" s="14"/>
      <c r="G13" s="14"/>
      <c r="H13" s="14"/>
      <c r="I13" s="14"/>
      <c r="J13" s="8"/>
      <c r="K13" s="8"/>
      <c r="L13" s="8"/>
      <c r="M13" s="8"/>
      <c r="N13" s="8"/>
    </row>
    <row r="14" spans="1:14" x14ac:dyDescent="0.25">
      <c r="A14" s="71" t="s">
        <v>37</v>
      </c>
      <c r="B14" s="5" t="s">
        <v>51</v>
      </c>
      <c r="C14" s="3"/>
      <c r="D14" s="3"/>
      <c r="E14" s="3"/>
      <c r="F14" s="3"/>
      <c r="G14" s="3"/>
      <c r="H14" s="3"/>
      <c r="I14" s="3"/>
      <c r="J14" s="4"/>
      <c r="K14" s="4"/>
      <c r="L14" s="4"/>
      <c r="M14" s="4"/>
      <c r="N14" s="4"/>
    </row>
    <row r="15" spans="1:14" x14ac:dyDescent="0.25">
      <c r="A15" s="35" t="s">
        <v>52</v>
      </c>
      <c r="B15" s="6" t="s">
        <v>51</v>
      </c>
      <c r="C15" s="1"/>
      <c r="D15" s="1"/>
      <c r="E15" s="1"/>
      <c r="F15" s="1"/>
      <c r="G15" s="1"/>
      <c r="H15" s="1"/>
      <c r="I15" s="1"/>
      <c r="J15" s="2"/>
      <c r="K15" s="2"/>
      <c r="L15" s="2">
        <f>L16+L19</f>
        <v>0</v>
      </c>
      <c r="M15" s="2"/>
      <c r="N15" s="2"/>
    </row>
    <row r="16" spans="1:14" x14ac:dyDescent="0.25">
      <c r="A16" s="36"/>
      <c r="B16" s="73" t="s">
        <v>10</v>
      </c>
      <c r="C16" s="14"/>
      <c r="D16" s="14"/>
      <c r="E16" s="14"/>
      <c r="F16" s="14"/>
      <c r="G16" s="14"/>
      <c r="H16" s="14"/>
      <c r="I16" s="14"/>
      <c r="J16" s="8"/>
      <c r="K16" s="8"/>
      <c r="L16" s="8">
        <f>SUM(L17:L18)</f>
        <v>0</v>
      </c>
      <c r="M16" s="8"/>
      <c r="N16" s="8"/>
    </row>
    <row r="17" spans="1:14" x14ac:dyDescent="0.25">
      <c r="A17" s="36"/>
      <c r="B17" s="65" t="s">
        <v>31</v>
      </c>
      <c r="C17" s="72"/>
      <c r="D17" s="72"/>
      <c r="E17" s="72" t="s">
        <v>4</v>
      </c>
      <c r="F17" s="72">
        <f>SUM(F23:F26)</f>
        <v>2910</v>
      </c>
      <c r="G17" s="72">
        <f t="shared" ref="G17:I17" si="0">SUM(G23:G26)</f>
        <v>3010</v>
      </c>
      <c r="H17" s="72">
        <f t="shared" si="0"/>
        <v>2710</v>
      </c>
      <c r="I17" s="72">
        <f t="shared" si="0"/>
        <v>1910</v>
      </c>
      <c r="J17" s="8">
        <f>SUM(F17:I17)</f>
        <v>10540</v>
      </c>
      <c r="K17" s="10">
        <f>работа!K17</f>
        <v>0</v>
      </c>
      <c r="L17" s="37">
        <f t="shared" ref="L17:L18" si="1">K17*J17</f>
        <v>0</v>
      </c>
      <c r="M17" s="8"/>
      <c r="N17" s="8"/>
    </row>
    <row r="18" spans="1:14" x14ac:dyDescent="0.25">
      <c r="A18" s="36"/>
      <c r="B18" s="9" t="s">
        <v>12</v>
      </c>
      <c r="C18" s="72"/>
      <c r="D18" s="72"/>
      <c r="E18" s="72" t="s">
        <v>4</v>
      </c>
      <c r="F18" s="72">
        <f>SUM(F20:F22)</f>
        <v>2470</v>
      </c>
      <c r="G18" s="72">
        <f t="shared" ref="G18:I18" si="2">SUM(G20:G22)</f>
        <v>2660</v>
      </c>
      <c r="H18" s="72">
        <f t="shared" si="2"/>
        <v>1872</v>
      </c>
      <c r="I18" s="72">
        <f t="shared" si="2"/>
        <v>1460</v>
      </c>
      <c r="J18" s="8">
        <f>SUM(F18:I18)</f>
        <v>8462</v>
      </c>
      <c r="K18" s="10">
        <f>работа!K18</f>
        <v>0</v>
      </c>
      <c r="L18" s="37">
        <f t="shared" si="1"/>
        <v>0</v>
      </c>
      <c r="M18" s="8"/>
      <c r="N18" s="8"/>
    </row>
    <row r="19" spans="1:14" x14ac:dyDescent="0.25">
      <c r="A19" s="38"/>
      <c r="B19" s="21" t="s">
        <v>11</v>
      </c>
      <c r="C19" s="67"/>
      <c r="D19" s="67"/>
      <c r="E19" s="67"/>
      <c r="F19" s="67"/>
      <c r="G19" s="67"/>
      <c r="H19" s="67"/>
      <c r="I19" s="67"/>
      <c r="J19" s="22"/>
      <c r="K19" s="22"/>
      <c r="L19" s="22">
        <f>SUM(L20:L27)</f>
        <v>0</v>
      </c>
      <c r="M19" s="22"/>
      <c r="N19" s="22"/>
    </row>
    <row r="20" spans="1:14" s="44" customFormat="1" ht="31.5" x14ac:dyDescent="0.25">
      <c r="A20" s="39"/>
      <c r="B20" s="19" t="s">
        <v>41</v>
      </c>
      <c r="C20" s="40"/>
      <c r="D20" s="41" t="s">
        <v>57</v>
      </c>
      <c r="E20" s="40" t="s">
        <v>4</v>
      </c>
      <c r="F20" s="40">
        <v>200</v>
      </c>
      <c r="G20" s="40">
        <v>200</v>
      </c>
      <c r="H20" s="40">
        <v>200</v>
      </c>
      <c r="I20" s="40">
        <v>200</v>
      </c>
      <c r="J20" s="42">
        <f t="shared" ref="J20:J28" si="3">SUM(F20:I20)</f>
        <v>800</v>
      </c>
      <c r="K20" s="43">
        <f>материал!K16</f>
        <v>0</v>
      </c>
      <c r="L20" s="43">
        <f t="shared" ref="L20:L26" si="4">K20*J20</f>
        <v>0</v>
      </c>
      <c r="M20" s="79"/>
      <c r="N20" s="40"/>
    </row>
    <row r="21" spans="1:14" s="44" customFormat="1" x14ac:dyDescent="0.25">
      <c r="A21" s="39"/>
      <c r="B21" s="19" t="s">
        <v>42</v>
      </c>
      <c r="C21" s="40"/>
      <c r="D21" s="41" t="s">
        <v>56</v>
      </c>
      <c r="E21" s="40" t="s">
        <v>4</v>
      </c>
      <c r="F21" s="40">
        <v>2200</v>
      </c>
      <c r="G21" s="40">
        <v>2400</v>
      </c>
      <c r="H21" s="40">
        <v>1600</v>
      </c>
      <c r="I21" s="40">
        <v>1200</v>
      </c>
      <c r="J21" s="42">
        <f t="shared" si="3"/>
        <v>7400</v>
      </c>
      <c r="K21" s="43">
        <f>материал!K17</f>
        <v>0</v>
      </c>
      <c r="L21" s="43">
        <f t="shared" si="4"/>
        <v>0</v>
      </c>
      <c r="M21" s="40"/>
      <c r="N21" s="40"/>
    </row>
    <row r="22" spans="1:14" s="44" customFormat="1" ht="31.5" x14ac:dyDescent="0.25">
      <c r="A22" s="39"/>
      <c r="B22" s="19" t="s">
        <v>45</v>
      </c>
      <c r="C22" s="40" t="s">
        <v>58</v>
      </c>
      <c r="D22" s="41" t="s">
        <v>59</v>
      </c>
      <c r="E22" s="40" t="s">
        <v>4</v>
      </c>
      <c r="F22" s="40">
        <v>70</v>
      </c>
      <c r="G22" s="40">
        <v>60</v>
      </c>
      <c r="H22" s="40">
        <v>72</v>
      </c>
      <c r="I22" s="40">
        <v>60</v>
      </c>
      <c r="J22" s="42">
        <f t="shared" si="3"/>
        <v>262</v>
      </c>
      <c r="K22" s="43">
        <f>материал!K18</f>
        <v>0</v>
      </c>
      <c r="L22" s="43">
        <f t="shared" si="4"/>
        <v>0</v>
      </c>
      <c r="M22" s="40"/>
      <c r="N22" s="40"/>
    </row>
    <row r="23" spans="1:14" s="44" customFormat="1" ht="33" customHeight="1" x14ac:dyDescent="0.25">
      <c r="A23" s="39"/>
      <c r="B23" s="19" t="s">
        <v>40</v>
      </c>
      <c r="C23" s="40"/>
      <c r="D23" s="41" t="s">
        <v>95</v>
      </c>
      <c r="E23" s="40" t="s">
        <v>4</v>
      </c>
      <c r="F23" s="40">
        <v>100</v>
      </c>
      <c r="G23" s="40">
        <v>100</v>
      </c>
      <c r="H23" s="40">
        <v>100</v>
      </c>
      <c r="I23" s="40">
        <v>100</v>
      </c>
      <c r="J23" s="42">
        <f t="shared" si="3"/>
        <v>400</v>
      </c>
      <c r="K23" s="43">
        <f>материал!K19</f>
        <v>0</v>
      </c>
      <c r="L23" s="43">
        <f t="shared" si="4"/>
        <v>0</v>
      </c>
      <c r="M23" s="40"/>
      <c r="N23" s="40"/>
    </row>
    <row r="24" spans="1:14" s="44" customFormat="1" x14ac:dyDescent="0.25">
      <c r="A24" s="39"/>
      <c r="B24" s="19" t="s">
        <v>43</v>
      </c>
      <c r="C24" s="40"/>
      <c r="D24" s="41" t="s">
        <v>60</v>
      </c>
      <c r="E24" s="40" t="s">
        <v>4</v>
      </c>
      <c r="F24" s="40">
        <v>400</v>
      </c>
      <c r="G24" s="40">
        <v>400</v>
      </c>
      <c r="H24" s="40">
        <v>800</v>
      </c>
      <c r="I24" s="40">
        <v>400</v>
      </c>
      <c r="J24" s="42">
        <f t="shared" si="3"/>
        <v>2000</v>
      </c>
      <c r="K24" s="43">
        <f>материал!K20</f>
        <v>0</v>
      </c>
      <c r="L24" s="43">
        <f t="shared" si="4"/>
        <v>0</v>
      </c>
      <c r="M24" s="40"/>
      <c r="N24" s="40"/>
    </row>
    <row r="25" spans="1:14" s="44" customFormat="1" x14ac:dyDescent="0.25">
      <c r="A25" s="39"/>
      <c r="B25" s="19" t="s">
        <v>61</v>
      </c>
      <c r="C25" s="40"/>
      <c r="D25" s="41" t="s">
        <v>62</v>
      </c>
      <c r="E25" s="40" t="s">
        <v>4</v>
      </c>
      <c r="F25" s="40">
        <v>2400</v>
      </c>
      <c r="G25" s="40">
        <v>2500</v>
      </c>
      <c r="H25" s="40">
        <v>1800</v>
      </c>
      <c r="I25" s="40">
        <v>1400</v>
      </c>
      <c r="J25" s="42">
        <f t="shared" si="3"/>
        <v>8100</v>
      </c>
      <c r="K25" s="43">
        <f>материал!K21</f>
        <v>0</v>
      </c>
      <c r="L25" s="43">
        <f t="shared" si="4"/>
        <v>0</v>
      </c>
      <c r="M25" s="40"/>
      <c r="N25" s="40"/>
    </row>
    <row r="26" spans="1:14" s="44" customFormat="1" ht="45.75" customHeight="1" x14ac:dyDescent="0.25">
      <c r="A26" s="39"/>
      <c r="B26" s="19" t="s">
        <v>63</v>
      </c>
      <c r="C26" s="40" t="s">
        <v>44</v>
      </c>
      <c r="D26" s="41" t="s">
        <v>64</v>
      </c>
      <c r="E26" s="40" t="s">
        <v>4</v>
      </c>
      <c r="F26" s="40">
        <v>10</v>
      </c>
      <c r="G26" s="40">
        <v>10</v>
      </c>
      <c r="H26" s="40">
        <v>10</v>
      </c>
      <c r="I26" s="40">
        <v>10</v>
      </c>
      <c r="J26" s="42">
        <f t="shared" si="3"/>
        <v>40</v>
      </c>
      <c r="K26" s="43">
        <f>материал!K22</f>
        <v>0</v>
      </c>
      <c r="L26" s="43">
        <f t="shared" si="4"/>
        <v>0</v>
      </c>
      <c r="M26" s="41"/>
      <c r="N26" s="40"/>
    </row>
    <row r="27" spans="1:14" s="44" customFormat="1" x14ac:dyDescent="0.25">
      <c r="A27" s="39"/>
      <c r="B27" s="21" t="s">
        <v>55</v>
      </c>
      <c r="C27" s="40"/>
      <c r="D27" s="41"/>
      <c r="E27" s="40"/>
      <c r="F27" s="40"/>
      <c r="G27" s="40"/>
      <c r="H27" s="40"/>
      <c r="I27" s="40"/>
      <c r="J27" s="42"/>
      <c r="K27" s="43"/>
      <c r="L27" s="42">
        <f>L28</f>
        <v>0</v>
      </c>
      <c r="M27" s="40"/>
      <c r="N27" s="40"/>
    </row>
    <row r="28" spans="1:14" s="44" customFormat="1" x14ac:dyDescent="0.25">
      <c r="A28" s="39"/>
      <c r="B28" s="75" t="s">
        <v>65</v>
      </c>
      <c r="C28" s="76" t="s">
        <v>58</v>
      </c>
      <c r="D28" s="77"/>
      <c r="E28" s="78" t="s">
        <v>3</v>
      </c>
      <c r="F28" s="40">
        <v>70</v>
      </c>
      <c r="G28" s="40">
        <v>60</v>
      </c>
      <c r="H28" s="40">
        <v>72</v>
      </c>
      <c r="I28" s="40">
        <v>60</v>
      </c>
      <c r="J28" s="42">
        <f t="shared" si="3"/>
        <v>262</v>
      </c>
      <c r="K28" s="43">
        <f>материал!K24</f>
        <v>0</v>
      </c>
      <c r="L28" s="43">
        <f t="shared" ref="L28" si="5">K28*J28</f>
        <v>0</v>
      </c>
      <c r="M28" s="40"/>
      <c r="N28" s="40"/>
    </row>
    <row r="29" spans="1:14" x14ac:dyDescent="0.25">
      <c r="A29" s="71" t="s">
        <v>38</v>
      </c>
      <c r="B29" s="5" t="s">
        <v>13</v>
      </c>
      <c r="C29" s="3"/>
      <c r="D29" s="3"/>
      <c r="E29" s="3"/>
      <c r="F29" s="3"/>
      <c r="G29" s="3"/>
      <c r="H29" s="3"/>
      <c r="I29" s="3"/>
      <c r="J29" s="3"/>
      <c r="K29" s="4"/>
      <c r="L29" s="4"/>
      <c r="M29" s="4"/>
      <c r="N29" s="4"/>
    </row>
    <row r="30" spans="1:14" x14ac:dyDescent="0.25">
      <c r="A30" s="35" t="s">
        <v>50</v>
      </c>
      <c r="B30" s="6" t="s">
        <v>13</v>
      </c>
      <c r="C30" s="1"/>
      <c r="D30" s="1"/>
      <c r="E30" s="1"/>
      <c r="F30" s="1"/>
      <c r="G30" s="1"/>
      <c r="H30" s="1"/>
      <c r="I30" s="1"/>
      <c r="J30" s="1"/>
      <c r="K30" s="2"/>
      <c r="L30" s="2"/>
      <c r="M30" s="2"/>
      <c r="N30" s="2"/>
    </row>
    <row r="31" spans="1:14" x14ac:dyDescent="0.25">
      <c r="A31" s="45"/>
      <c r="B31" s="7" t="s">
        <v>10</v>
      </c>
      <c r="C31" s="14"/>
      <c r="D31" s="14"/>
      <c r="E31" s="14"/>
      <c r="F31" s="14"/>
      <c r="G31" s="14"/>
      <c r="H31" s="14"/>
      <c r="I31" s="14"/>
      <c r="J31" s="14"/>
      <c r="K31" s="8"/>
      <c r="L31" s="8">
        <f>SUM(L32)</f>
        <v>0</v>
      </c>
      <c r="M31" s="8"/>
      <c r="N31" s="8"/>
    </row>
    <row r="32" spans="1:14" x14ac:dyDescent="0.25">
      <c r="A32" s="45"/>
      <c r="B32" s="9" t="s">
        <v>49</v>
      </c>
      <c r="C32" s="72"/>
      <c r="D32" s="72"/>
      <c r="E32" s="74" t="s">
        <v>35</v>
      </c>
      <c r="F32" s="72">
        <v>1</v>
      </c>
      <c r="G32" s="72">
        <v>1</v>
      </c>
      <c r="H32" s="72">
        <v>1</v>
      </c>
      <c r="I32" s="72">
        <v>1</v>
      </c>
      <c r="J32" s="8">
        <f>SUM(F32:I32)</f>
        <v>4</v>
      </c>
      <c r="K32" s="10">
        <f>работа!K22</f>
        <v>0</v>
      </c>
      <c r="L32" s="37">
        <f t="shared" ref="L32:L58" si="6">K32*J32</f>
        <v>0</v>
      </c>
      <c r="M32" s="10"/>
      <c r="N32" s="8"/>
    </row>
    <row r="33" spans="1:14" x14ac:dyDescent="0.25">
      <c r="A33" s="46"/>
      <c r="B33" s="21" t="s">
        <v>11</v>
      </c>
      <c r="C33" s="67"/>
      <c r="D33" s="67"/>
      <c r="E33" s="67"/>
      <c r="F33" s="67"/>
      <c r="G33" s="67"/>
      <c r="H33" s="67"/>
      <c r="I33" s="67"/>
      <c r="J33" s="42"/>
      <c r="K33" s="22"/>
      <c r="L33" s="22">
        <f>SUM(L34:L59)</f>
        <v>0</v>
      </c>
      <c r="M33" s="22"/>
      <c r="N33" s="22"/>
    </row>
    <row r="34" spans="1:14" s="44" customFormat="1" ht="31.5" x14ac:dyDescent="0.25">
      <c r="A34" s="39"/>
      <c r="B34" s="19" t="s">
        <v>66</v>
      </c>
      <c r="C34" s="40"/>
      <c r="D34" s="41"/>
      <c r="E34" s="40" t="s">
        <v>3</v>
      </c>
      <c r="F34" s="40">
        <v>1</v>
      </c>
      <c r="G34" s="40">
        <v>1</v>
      </c>
      <c r="H34" s="40">
        <v>1</v>
      </c>
      <c r="I34" s="40">
        <v>1</v>
      </c>
      <c r="J34" s="42">
        <f t="shared" ref="J34:J59" si="7">SUM(F34:I34)</f>
        <v>4</v>
      </c>
      <c r="K34" s="43">
        <f>материал!K27</f>
        <v>0</v>
      </c>
      <c r="L34" s="43">
        <f t="shared" ref="L34" si="8">K34*J34</f>
        <v>0</v>
      </c>
      <c r="M34" s="40"/>
      <c r="N34" s="40"/>
    </row>
    <row r="35" spans="1:14" s="44" customFormat="1" x14ac:dyDescent="0.25">
      <c r="A35" s="39"/>
      <c r="B35" s="19" t="s">
        <v>67</v>
      </c>
      <c r="C35" s="40"/>
      <c r="D35" s="41" t="s">
        <v>68</v>
      </c>
      <c r="E35" s="40" t="s">
        <v>3</v>
      </c>
      <c r="F35" s="40">
        <v>1</v>
      </c>
      <c r="G35" s="40">
        <v>1</v>
      </c>
      <c r="H35" s="40">
        <v>1</v>
      </c>
      <c r="I35" s="40">
        <v>1</v>
      </c>
      <c r="J35" s="42">
        <f t="shared" si="7"/>
        <v>4</v>
      </c>
      <c r="K35" s="43">
        <f>материал!K28</f>
        <v>0</v>
      </c>
      <c r="L35" s="43">
        <f t="shared" ref="L35:L44" si="9">K35*J35</f>
        <v>0</v>
      </c>
      <c r="M35" s="40"/>
      <c r="N35" s="40"/>
    </row>
    <row r="36" spans="1:14" s="44" customFormat="1" x14ac:dyDescent="0.25">
      <c r="A36" s="39"/>
      <c r="B36" s="19" t="s">
        <v>69</v>
      </c>
      <c r="C36" s="40"/>
      <c r="D36" s="41" t="s">
        <v>70</v>
      </c>
      <c r="E36" s="40" t="s">
        <v>3</v>
      </c>
      <c r="F36" s="40">
        <v>1</v>
      </c>
      <c r="G36" s="40">
        <v>1</v>
      </c>
      <c r="H36" s="40">
        <v>1</v>
      </c>
      <c r="I36" s="40">
        <v>1</v>
      </c>
      <c r="J36" s="42">
        <f t="shared" si="7"/>
        <v>4</v>
      </c>
      <c r="K36" s="43">
        <f>материал!K29</f>
        <v>0</v>
      </c>
      <c r="L36" s="43">
        <f t="shared" si="9"/>
        <v>0</v>
      </c>
      <c r="M36" s="40"/>
      <c r="N36" s="40"/>
    </row>
    <row r="37" spans="1:14" s="44" customFormat="1" x14ac:dyDescent="0.25">
      <c r="A37" s="39"/>
      <c r="B37" s="19" t="s">
        <v>71</v>
      </c>
      <c r="C37" s="40"/>
      <c r="D37" s="41"/>
      <c r="E37" s="40" t="s">
        <v>3</v>
      </c>
      <c r="F37" s="40">
        <v>1</v>
      </c>
      <c r="G37" s="40">
        <v>1</v>
      </c>
      <c r="H37" s="40">
        <v>1</v>
      </c>
      <c r="I37" s="40">
        <v>1</v>
      </c>
      <c r="J37" s="42">
        <f t="shared" si="7"/>
        <v>4</v>
      </c>
      <c r="K37" s="43">
        <f>материал!K30</f>
        <v>0</v>
      </c>
      <c r="L37" s="43">
        <f t="shared" si="9"/>
        <v>0</v>
      </c>
      <c r="M37" s="40"/>
      <c r="N37" s="40"/>
    </row>
    <row r="38" spans="1:14" s="44" customFormat="1" x14ac:dyDescent="0.25">
      <c r="A38" s="39"/>
      <c r="B38" s="19" t="s">
        <v>72</v>
      </c>
      <c r="C38" s="40"/>
      <c r="D38" s="41" t="s">
        <v>73</v>
      </c>
      <c r="E38" s="40" t="s">
        <v>3</v>
      </c>
      <c r="F38" s="40">
        <v>3</v>
      </c>
      <c r="G38" s="40">
        <v>3</v>
      </c>
      <c r="H38" s="40">
        <v>3</v>
      </c>
      <c r="I38" s="40">
        <v>3</v>
      </c>
      <c r="J38" s="42">
        <f t="shared" si="7"/>
        <v>12</v>
      </c>
      <c r="K38" s="43">
        <f>материал!K31</f>
        <v>0</v>
      </c>
      <c r="L38" s="43">
        <f t="shared" si="9"/>
        <v>0</v>
      </c>
      <c r="M38" s="40"/>
      <c r="N38" s="40"/>
    </row>
    <row r="39" spans="1:14" s="44" customFormat="1" x14ac:dyDescent="0.25">
      <c r="A39" s="39"/>
      <c r="B39" s="19" t="s">
        <v>74</v>
      </c>
      <c r="C39" s="40"/>
      <c r="D39" s="41" t="s">
        <v>75</v>
      </c>
      <c r="E39" s="40" t="s">
        <v>3</v>
      </c>
      <c r="F39" s="40">
        <v>1</v>
      </c>
      <c r="G39" s="40">
        <v>1</v>
      </c>
      <c r="H39" s="40">
        <v>1</v>
      </c>
      <c r="I39" s="40">
        <v>1</v>
      </c>
      <c r="J39" s="42">
        <f t="shared" si="7"/>
        <v>4</v>
      </c>
      <c r="K39" s="43">
        <f>материал!K32</f>
        <v>0</v>
      </c>
      <c r="L39" s="43">
        <f t="shared" si="9"/>
        <v>0</v>
      </c>
      <c r="M39" s="40"/>
      <c r="N39" s="40"/>
    </row>
    <row r="40" spans="1:14" s="44" customFormat="1" x14ac:dyDescent="0.25">
      <c r="A40" s="39"/>
      <c r="B40" s="19" t="s">
        <v>46</v>
      </c>
      <c r="C40" s="40"/>
      <c r="D40" s="41" t="s">
        <v>76</v>
      </c>
      <c r="E40" s="40" t="s">
        <v>3</v>
      </c>
      <c r="F40" s="40">
        <v>2</v>
      </c>
      <c r="G40" s="40">
        <v>2</v>
      </c>
      <c r="H40" s="40">
        <v>3</v>
      </c>
      <c r="I40" s="40">
        <v>2</v>
      </c>
      <c r="J40" s="42">
        <f t="shared" si="7"/>
        <v>9</v>
      </c>
      <c r="K40" s="43">
        <f>материал!K33</f>
        <v>0</v>
      </c>
      <c r="L40" s="43">
        <f t="shared" ref="L40" si="10">K40*J40</f>
        <v>0</v>
      </c>
      <c r="M40" s="40"/>
      <c r="N40" s="40"/>
    </row>
    <row r="41" spans="1:14" s="44" customFormat="1" x14ac:dyDescent="0.25">
      <c r="A41" s="39"/>
      <c r="B41" s="19" t="s">
        <v>77</v>
      </c>
      <c r="C41" s="40"/>
      <c r="D41" s="41" t="s">
        <v>78</v>
      </c>
      <c r="E41" s="40" t="s">
        <v>3</v>
      </c>
      <c r="F41" s="40">
        <v>2</v>
      </c>
      <c r="G41" s="40">
        <v>2</v>
      </c>
      <c r="H41" s="40">
        <v>3</v>
      </c>
      <c r="I41" s="40">
        <v>2</v>
      </c>
      <c r="J41" s="42">
        <f t="shared" si="7"/>
        <v>9</v>
      </c>
      <c r="K41" s="43">
        <f>материал!K34</f>
        <v>0</v>
      </c>
      <c r="L41" s="43">
        <f t="shared" si="9"/>
        <v>0</v>
      </c>
      <c r="M41" s="40"/>
      <c r="N41" s="40"/>
    </row>
    <row r="42" spans="1:14" s="44" customFormat="1" x14ac:dyDescent="0.25">
      <c r="A42" s="39"/>
      <c r="B42" s="19" t="s">
        <v>54</v>
      </c>
      <c r="C42" s="40"/>
      <c r="D42" s="41" t="s">
        <v>79</v>
      </c>
      <c r="E42" s="40" t="s">
        <v>3</v>
      </c>
      <c r="F42" s="40">
        <v>2</v>
      </c>
      <c r="G42" s="40">
        <v>2</v>
      </c>
      <c r="H42" s="40">
        <v>3</v>
      </c>
      <c r="I42" s="40">
        <v>2</v>
      </c>
      <c r="J42" s="42">
        <f t="shared" si="7"/>
        <v>9</v>
      </c>
      <c r="K42" s="43">
        <f>материал!K35</f>
        <v>0</v>
      </c>
      <c r="L42" s="43">
        <f t="shared" si="9"/>
        <v>0</v>
      </c>
      <c r="M42" s="40"/>
      <c r="N42" s="40"/>
    </row>
    <row r="43" spans="1:14" s="44" customFormat="1" ht="31.5" x14ac:dyDescent="0.25">
      <c r="A43" s="39"/>
      <c r="B43" s="19" t="s">
        <v>80</v>
      </c>
      <c r="C43" s="40"/>
      <c r="D43" s="41"/>
      <c r="E43" s="40" t="s">
        <v>3</v>
      </c>
      <c r="F43" s="40">
        <v>3</v>
      </c>
      <c r="G43" s="40">
        <v>3</v>
      </c>
      <c r="H43" s="40">
        <v>3</v>
      </c>
      <c r="I43" s="40">
        <v>3</v>
      </c>
      <c r="J43" s="42">
        <f t="shared" si="7"/>
        <v>12</v>
      </c>
      <c r="K43" s="43">
        <f>материал!K36</f>
        <v>0</v>
      </c>
      <c r="L43" s="43">
        <f t="shared" si="9"/>
        <v>0</v>
      </c>
      <c r="M43" s="40"/>
      <c r="N43" s="40"/>
    </row>
    <row r="44" spans="1:14" s="44" customFormat="1" x14ac:dyDescent="0.25">
      <c r="A44" s="39"/>
      <c r="B44" s="19" t="s">
        <v>81</v>
      </c>
      <c r="C44" s="40"/>
      <c r="D44" s="41"/>
      <c r="E44" s="40" t="s">
        <v>3</v>
      </c>
      <c r="F44" s="40">
        <v>159</v>
      </c>
      <c r="G44" s="40">
        <v>149</v>
      </c>
      <c r="H44" s="40">
        <v>143</v>
      </c>
      <c r="I44" s="40">
        <v>93</v>
      </c>
      <c r="J44" s="42">
        <f t="shared" si="7"/>
        <v>544</v>
      </c>
      <c r="K44" s="43">
        <f>материал!K37</f>
        <v>0</v>
      </c>
      <c r="L44" s="43">
        <f t="shared" si="9"/>
        <v>0</v>
      </c>
      <c r="M44" s="40"/>
      <c r="N44" s="40"/>
    </row>
    <row r="45" spans="1:14" s="44" customFormat="1" x14ac:dyDescent="0.25">
      <c r="A45" s="39"/>
      <c r="B45" s="19" t="s">
        <v>82</v>
      </c>
      <c r="C45" s="40"/>
      <c r="D45" s="41" t="s">
        <v>83</v>
      </c>
      <c r="E45" s="40" t="s">
        <v>3</v>
      </c>
      <c r="F45" s="40">
        <v>12</v>
      </c>
      <c r="G45" s="40">
        <v>10</v>
      </c>
      <c r="H45" s="40"/>
      <c r="I45" s="40"/>
      <c r="J45" s="42">
        <f t="shared" si="7"/>
        <v>22</v>
      </c>
      <c r="K45" s="43">
        <f>материал!K38</f>
        <v>0</v>
      </c>
      <c r="L45" s="43">
        <f t="shared" ref="L45" si="11">K45*J45</f>
        <v>0</v>
      </c>
      <c r="M45" s="40"/>
      <c r="N45" s="40"/>
    </row>
    <row r="46" spans="1:14" s="44" customFormat="1" x14ac:dyDescent="0.25">
      <c r="A46" s="39"/>
      <c r="B46" s="19" t="s">
        <v>82</v>
      </c>
      <c r="C46" s="40"/>
      <c r="D46" s="41" t="s">
        <v>84</v>
      </c>
      <c r="E46" s="40" t="s">
        <v>3</v>
      </c>
      <c r="F46" s="40">
        <v>6</v>
      </c>
      <c r="G46" s="40">
        <v>5</v>
      </c>
      <c r="H46" s="40"/>
      <c r="I46" s="40"/>
      <c r="J46" s="42">
        <f t="shared" si="7"/>
        <v>11</v>
      </c>
      <c r="K46" s="43">
        <f>материал!K39</f>
        <v>0</v>
      </c>
      <c r="L46" s="43">
        <f t="shared" ref="L46" si="12">K46*J46</f>
        <v>0</v>
      </c>
      <c r="M46" s="40"/>
      <c r="N46" s="40"/>
    </row>
    <row r="47" spans="1:14" s="44" customFormat="1" x14ac:dyDescent="0.25">
      <c r="A47" s="39"/>
      <c r="B47" s="19" t="s">
        <v>82</v>
      </c>
      <c r="C47" s="40"/>
      <c r="D47" s="41" t="s">
        <v>85</v>
      </c>
      <c r="E47" s="40" t="s">
        <v>3</v>
      </c>
      <c r="F47" s="40">
        <v>5</v>
      </c>
      <c r="G47" s="40">
        <v>4</v>
      </c>
      <c r="H47" s="40"/>
      <c r="I47" s="40"/>
      <c r="J47" s="42">
        <f t="shared" si="7"/>
        <v>9</v>
      </c>
      <c r="K47" s="43">
        <f>материал!K40</f>
        <v>0</v>
      </c>
      <c r="L47" s="43">
        <f>K47*J47</f>
        <v>0</v>
      </c>
      <c r="M47" s="40"/>
      <c r="N47" s="40"/>
    </row>
    <row r="48" spans="1:14" s="44" customFormat="1" x14ac:dyDescent="0.25">
      <c r="A48" s="39"/>
      <c r="B48" s="19" t="s">
        <v>82</v>
      </c>
      <c r="C48" s="40"/>
      <c r="D48" s="41" t="s">
        <v>89</v>
      </c>
      <c r="E48" s="40" t="s">
        <v>3</v>
      </c>
      <c r="F48" s="40"/>
      <c r="G48" s="40"/>
      <c r="H48" s="40">
        <v>6</v>
      </c>
      <c r="I48" s="40"/>
      <c r="J48" s="42">
        <f t="shared" si="7"/>
        <v>6</v>
      </c>
      <c r="K48" s="43">
        <f>материал!K41</f>
        <v>0</v>
      </c>
      <c r="L48" s="43">
        <f t="shared" si="6"/>
        <v>0</v>
      </c>
      <c r="M48" s="40"/>
      <c r="N48" s="40"/>
    </row>
    <row r="49" spans="1:14" s="44" customFormat="1" x14ac:dyDescent="0.25">
      <c r="A49" s="39"/>
      <c r="B49" s="19" t="s">
        <v>82</v>
      </c>
      <c r="C49" s="40"/>
      <c r="D49" s="41" t="s">
        <v>90</v>
      </c>
      <c r="E49" s="40" t="s">
        <v>3</v>
      </c>
      <c r="F49" s="40"/>
      <c r="G49" s="40"/>
      <c r="H49" s="40">
        <v>12</v>
      </c>
      <c r="I49" s="40"/>
      <c r="J49" s="42">
        <f t="shared" si="7"/>
        <v>12</v>
      </c>
      <c r="K49" s="43">
        <f>материал!K42</f>
        <v>0</v>
      </c>
      <c r="L49" s="43">
        <f t="shared" si="6"/>
        <v>0</v>
      </c>
      <c r="M49" s="40"/>
      <c r="N49" s="40"/>
    </row>
    <row r="50" spans="1:14" s="44" customFormat="1" x14ac:dyDescent="0.25">
      <c r="A50" s="39"/>
      <c r="B50" s="19" t="s">
        <v>82</v>
      </c>
      <c r="C50" s="40"/>
      <c r="D50" s="41" t="s">
        <v>91</v>
      </c>
      <c r="E50" s="40" t="s">
        <v>3</v>
      </c>
      <c r="F50" s="40"/>
      <c r="G50" s="40"/>
      <c r="H50" s="40">
        <v>6</v>
      </c>
      <c r="I50" s="40"/>
      <c r="J50" s="42">
        <f t="shared" si="7"/>
        <v>6</v>
      </c>
      <c r="K50" s="43">
        <f>материал!K43</f>
        <v>0</v>
      </c>
      <c r="L50" s="43">
        <f t="shared" si="6"/>
        <v>0</v>
      </c>
      <c r="M50" s="40"/>
      <c r="N50" s="40"/>
    </row>
    <row r="51" spans="1:14" s="44" customFormat="1" x14ac:dyDescent="0.25">
      <c r="A51" s="39"/>
      <c r="B51" s="19" t="s">
        <v>82</v>
      </c>
      <c r="C51" s="40"/>
      <c r="D51" s="41" t="s">
        <v>96</v>
      </c>
      <c r="E51" s="40" t="s">
        <v>3</v>
      </c>
      <c r="F51" s="40"/>
      <c r="G51" s="40"/>
      <c r="H51" s="40">
        <v>6</v>
      </c>
      <c r="I51" s="40"/>
      <c r="J51" s="42">
        <f t="shared" si="7"/>
        <v>6</v>
      </c>
      <c r="K51" s="43">
        <f>материал!K44</f>
        <v>0</v>
      </c>
      <c r="L51" s="43">
        <f t="shared" si="6"/>
        <v>0</v>
      </c>
      <c r="M51" s="40"/>
      <c r="N51" s="40"/>
    </row>
    <row r="52" spans="1:14" s="44" customFormat="1" x14ac:dyDescent="0.25">
      <c r="A52" s="39"/>
      <c r="B52" s="19" t="s">
        <v>82</v>
      </c>
      <c r="C52" s="40"/>
      <c r="D52" s="41" t="s">
        <v>97</v>
      </c>
      <c r="E52" s="40" t="s">
        <v>3</v>
      </c>
      <c r="F52" s="40"/>
      <c r="G52" s="40"/>
      <c r="H52" s="40">
        <v>12</v>
      </c>
      <c r="I52" s="40"/>
      <c r="J52" s="42">
        <f t="shared" si="7"/>
        <v>12</v>
      </c>
      <c r="K52" s="43">
        <f>материал!K45</f>
        <v>0</v>
      </c>
      <c r="L52" s="43">
        <f t="shared" ref="L52" si="13">K52*J52</f>
        <v>0</v>
      </c>
      <c r="M52" s="40"/>
      <c r="N52" s="40"/>
    </row>
    <row r="53" spans="1:14" s="44" customFormat="1" x14ac:dyDescent="0.25">
      <c r="A53" s="39"/>
      <c r="B53" s="19" t="s">
        <v>82</v>
      </c>
      <c r="C53" s="40"/>
      <c r="D53" s="41" t="s">
        <v>98</v>
      </c>
      <c r="E53" s="40" t="s">
        <v>3</v>
      </c>
      <c r="F53" s="40"/>
      <c r="G53" s="40"/>
      <c r="H53" s="40">
        <v>6</v>
      </c>
      <c r="I53" s="40"/>
      <c r="J53" s="42">
        <f t="shared" si="7"/>
        <v>6</v>
      </c>
      <c r="K53" s="43">
        <f>материал!K46</f>
        <v>0</v>
      </c>
      <c r="L53" s="43">
        <f t="shared" si="6"/>
        <v>0</v>
      </c>
      <c r="M53" s="40"/>
      <c r="N53" s="40"/>
    </row>
    <row r="54" spans="1:14" s="44" customFormat="1" x14ac:dyDescent="0.25">
      <c r="A54" s="39"/>
      <c r="B54" s="19" t="s">
        <v>82</v>
      </c>
      <c r="C54" s="40"/>
      <c r="D54" s="41" t="s">
        <v>86</v>
      </c>
      <c r="E54" s="40" t="s">
        <v>3</v>
      </c>
      <c r="F54" s="40"/>
      <c r="G54" s="40"/>
      <c r="H54" s="40"/>
      <c r="I54" s="40">
        <v>10</v>
      </c>
      <c r="J54" s="42">
        <f t="shared" si="7"/>
        <v>10</v>
      </c>
      <c r="K54" s="43">
        <f>материал!K47</f>
        <v>0</v>
      </c>
      <c r="L54" s="43">
        <f t="shared" ref="L54" si="14">K54*J54</f>
        <v>0</v>
      </c>
      <c r="M54" s="40"/>
      <c r="N54" s="40"/>
    </row>
    <row r="55" spans="1:14" s="44" customFormat="1" x14ac:dyDescent="0.25">
      <c r="A55" s="39"/>
      <c r="B55" s="19" t="s">
        <v>82</v>
      </c>
      <c r="C55" s="40"/>
      <c r="D55" s="41" t="s">
        <v>87</v>
      </c>
      <c r="E55" s="40" t="s">
        <v>3</v>
      </c>
      <c r="F55" s="40"/>
      <c r="G55" s="40"/>
      <c r="H55" s="40"/>
      <c r="I55" s="40">
        <v>5</v>
      </c>
      <c r="J55" s="42">
        <f t="shared" si="7"/>
        <v>5</v>
      </c>
      <c r="K55" s="43">
        <f>материал!K48</f>
        <v>0</v>
      </c>
      <c r="L55" s="43">
        <f t="shared" si="6"/>
        <v>0</v>
      </c>
      <c r="M55" s="40"/>
      <c r="N55" s="40"/>
    </row>
    <row r="56" spans="1:14" s="44" customFormat="1" x14ac:dyDescent="0.25">
      <c r="A56" s="39"/>
      <c r="B56" s="19" t="s">
        <v>82</v>
      </c>
      <c r="C56" s="40"/>
      <c r="D56" s="41" t="s">
        <v>88</v>
      </c>
      <c r="E56" s="40" t="s">
        <v>3</v>
      </c>
      <c r="F56" s="40"/>
      <c r="G56" s="40"/>
      <c r="H56" s="40"/>
      <c r="I56" s="40">
        <v>4</v>
      </c>
      <c r="J56" s="42">
        <f t="shared" si="7"/>
        <v>4</v>
      </c>
      <c r="K56" s="43">
        <f>материал!K49</f>
        <v>0</v>
      </c>
      <c r="L56" s="43">
        <f t="shared" ref="L56" si="15">K56*J56</f>
        <v>0</v>
      </c>
      <c r="M56" s="40"/>
      <c r="N56" s="40"/>
    </row>
    <row r="57" spans="1:14" s="44" customFormat="1" x14ac:dyDescent="0.25">
      <c r="A57" s="39"/>
      <c r="B57" s="19" t="s">
        <v>53</v>
      </c>
      <c r="C57" s="40"/>
      <c r="D57" s="41" t="s">
        <v>92</v>
      </c>
      <c r="E57" s="40" t="s">
        <v>3</v>
      </c>
      <c r="F57" s="40">
        <v>1</v>
      </c>
      <c r="G57" s="40">
        <v>1</v>
      </c>
      <c r="H57" s="40">
        <v>1</v>
      </c>
      <c r="I57" s="40">
        <v>1</v>
      </c>
      <c r="J57" s="42">
        <f t="shared" si="7"/>
        <v>4</v>
      </c>
      <c r="K57" s="43">
        <f>материал!K50</f>
        <v>0</v>
      </c>
      <c r="L57" s="43">
        <f t="shared" si="6"/>
        <v>0</v>
      </c>
      <c r="M57" s="40"/>
      <c r="N57" s="40"/>
    </row>
    <row r="58" spans="1:14" s="44" customFormat="1" x14ac:dyDescent="0.25">
      <c r="A58" s="39"/>
      <c r="B58" s="19" t="s">
        <v>93</v>
      </c>
      <c r="C58" s="40"/>
      <c r="D58" s="41"/>
      <c r="E58" s="40" t="s">
        <v>3</v>
      </c>
      <c r="F58" s="40">
        <v>2</v>
      </c>
      <c r="G58" s="40">
        <v>2</v>
      </c>
      <c r="H58" s="40">
        <v>2</v>
      </c>
      <c r="I58" s="40">
        <v>2</v>
      </c>
      <c r="J58" s="42">
        <f t="shared" si="7"/>
        <v>8</v>
      </c>
      <c r="K58" s="43">
        <f>материал!K51</f>
        <v>0</v>
      </c>
      <c r="L58" s="43">
        <f t="shared" si="6"/>
        <v>0</v>
      </c>
      <c r="M58" s="40"/>
      <c r="N58" s="40"/>
    </row>
    <row r="59" spans="1:14" s="44" customFormat="1" x14ac:dyDescent="0.25">
      <c r="A59" s="39"/>
      <c r="B59" s="19" t="s">
        <v>94</v>
      </c>
      <c r="C59" s="40"/>
      <c r="D59" s="41"/>
      <c r="E59" s="40" t="s">
        <v>3</v>
      </c>
      <c r="F59" s="40">
        <v>3</v>
      </c>
      <c r="G59" s="40">
        <v>3</v>
      </c>
      <c r="H59" s="40">
        <v>6</v>
      </c>
      <c r="I59" s="40">
        <v>3</v>
      </c>
      <c r="J59" s="42">
        <f t="shared" si="7"/>
        <v>15</v>
      </c>
      <c r="K59" s="43">
        <f>материал!K52</f>
        <v>0</v>
      </c>
      <c r="L59" s="43">
        <f t="shared" ref="L59" si="16">K59*J59</f>
        <v>0</v>
      </c>
      <c r="M59" s="40"/>
      <c r="N59" s="40"/>
    </row>
    <row r="60" spans="1:14" s="44" customFormat="1" x14ac:dyDescent="0.25">
      <c r="A60" s="47" t="s">
        <v>47</v>
      </c>
      <c r="B60" s="5" t="s">
        <v>33</v>
      </c>
      <c r="C60" s="48"/>
      <c r="D60" s="49"/>
      <c r="E60" s="48"/>
      <c r="F60" s="48"/>
      <c r="G60" s="48"/>
      <c r="H60" s="48"/>
      <c r="I60" s="48"/>
      <c r="J60" s="50"/>
      <c r="K60" s="51"/>
      <c r="L60" s="51"/>
      <c r="M60" s="48"/>
      <c r="N60" s="48"/>
    </row>
    <row r="61" spans="1:14" s="44" customFormat="1" x14ac:dyDescent="0.25">
      <c r="A61" s="35" t="s">
        <v>48</v>
      </c>
      <c r="B61" s="6" t="s">
        <v>33</v>
      </c>
      <c r="C61" s="52"/>
      <c r="D61" s="53"/>
      <c r="E61" s="52"/>
      <c r="F61" s="52"/>
      <c r="G61" s="52"/>
      <c r="H61" s="52"/>
      <c r="I61" s="52"/>
      <c r="J61" s="54"/>
      <c r="K61" s="52"/>
      <c r="L61" s="55">
        <f>L62+L64</f>
        <v>0</v>
      </c>
      <c r="M61" s="52"/>
      <c r="N61" s="52"/>
    </row>
    <row r="62" spans="1:14" x14ac:dyDescent="0.25">
      <c r="A62" s="45"/>
      <c r="B62" s="7" t="s">
        <v>10</v>
      </c>
      <c r="C62" s="14"/>
      <c r="D62" s="14"/>
      <c r="E62" s="14"/>
      <c r="F62" s="14"/>
      <c r="G62" s="14"/>
      <c r="H62" s="14"/>
      <c r="I62" s="14"/>
      <c r="J62" s="8"/>
      <c r="K62" s="8"/>
      <c r="L62" s="8">
        <f>SUM(L63)</f>
        <v>0</v>
      </c>
      <c r="M62" s="8"/>
      <c r="N62" s="8"/>
    </row>
    <row r="63" spans="1:14" x14ac:dyDescent="0.25">
      <c r="A63" s="45"/>
      <c r="B63" s="9" t="s">
        <v>34</v>
      </c>
      <c r="C63" s="72"/>
      <c r="D63" s="72"/>
      <c r="E63" s="72" t="s">
        <v>35</v>
      </c>
      <c r="F63" s="72">
        <v>1</v>
      </c>
      <c r="G63" s="72">
        <v>1</v>
      </c>
      <c r="H63" s="72">
        <v>1</v>
      </c>
      <c r="I63" s="72">
        <v>1</v>
      </c>
      <c r="J63" s="8">
        <f>SUM(F63:I63)</f>
        <v>4</v>
      </c>
      <c r="K63" s="10">
        <f>работа!K26</f>
        <v>0</v>
      </c>
      <c r="L63" s="37">
        <f>K63*J63</f>
        <v>0</v>
      </c>
      <c r="M63" s="8"/>
      <c r="N63" s="8"/>
    </row>
    <row r="64" spans="1:14" s="44" customFormat="1" x14ac:dyDescent="0.25">
      <c r="A64" s="39"/>
      <c r="B64" s="19" t="s">
        <v>11</v>
      </c>
      <c r="C64" s="40"/>
      <c r="D64" s="41"/>
      <c r="E64" s="40"/>
      <c r="F64" s="40"/>
      <c r="G64" s="40"/>
      <c r="H64" s="40"/>
      <c r="I64" s="40"/>
      <c r="J64" s="56"/>
      <c r="K64" s="40"/>
      <c r="L64" s="42">
        <f>L65</f>
        <v>0</v>
      </c>
      <c r="M64" s="40"/>
      <c r="N64" s="40"/>
    </row>
    <row r="65" spans="1:16" s="44" customFormat="1" x14ac:dyDescent="0.25">
      <c r="A65" s="39"/>
      <c r="B65" s="19"/>
      <c r="C65" s="40"/>
      <c r="D65" s="41"/>
      <c r="E65" s="40"/>
      <c r="F65" s="40"/>
      <c r="G65" s="40"/>
      <c r="H65" s="40"/>
      <c r="I65" s="40"/>
      <c r="J65" s="42"/>
      <c r="K65" s="43"/>
      <c r="L65" s="43">
        <f t="shared" ref="L65" si="17">K65*J65</f>
        <v>0</v>
      </c>
      <c r="M65" s="40"/>
      <c r="N65" s="40"/>
    </row>
    <row r="66" spans="1:16" x14ac:dyDescent="0.25">
      <c r="A66" s="35"/>
      <c r="B66" s="6"/>
      <c r="C66" s="54"/>
      <c r="D66" s="1"/>
      <c r="E66" s="54"/>
      <c r="F66" s="54"/>
      <c r="G66" s="54"/>
      <c r="H66" s="54"/>
      <c r="I66" s="54"/>
      <c r="J66" s="55"/>
      <c r="K66" s="57" t="s">
        <v>104</v>
      </c>
      <c r="L66" s="55">
        <f>L68+L67</f>
        <v>0</v>
      </c>
      <c r="M66" s="54"/>
      <c r="N66" s="54"/>
    </row>
    <row r="67" spans="1:16" x14ac:dyDescent="0.25">
      <c r="A67" s="58"/>
      <c r="B67" s="59"/>
      <c r="C67" s="60"/>
      <c r="D67" s="61"/>
      <c r="E67" s="60"/>
      <c r="F67" s="60"/>
      <c r="G67" s="60"/>
      <c r="H67" s="60"/>
      <c r="I67" s="60"/>
      <c r="J67" s="62"/>
      <c r="K67" s="63" t="s">
        <v>14</v>
      </c>
      <c r="L67" s="62">
        <f>L62+L31+L16</f>
        <v>0</v>
      </c>
      <c r="M67" s="60"/>
      <c r="N67" s="60"/>
    </row>
    <row r="68" spans="1:16" x14ac:dyDescent="0.25">
      <c r="A68" s="58"/>
      <c r="B68" s="59"/>
      <c r="C68" s="60"/>
      <c r="D68" s="61"/>
      <c r="E68" s="60"/>
      <c r="F68" s="60"/>
      <c r="G68" s="60"/>
      <c r="H68" s="60"/>
      <c r="I68" s="60"/>
      <c r="J68" s="62"/>
      <c r="K68" s="63" t="s">
        <v>15</v>
      </c>
      <c r="L68" s="62">
        <f>L64+L33+L19</f>
        <v>0</v>
      </c>
      <c r="M68" s="60"/>
      <c r="N68" s="60"/>
    </row>
    <row r="69" spans="1:16" x14ac:dyDescent="0.25">
      <c r="A69" s="58"/>
      <c r="B69" s="59"/>
      <c r="C69" s="60"/>
      <c r="D69" s="61"/>
      <c r="E69" s="60"/>
      <c r="F69" s="60"/>
      <c r="G69" s="60"/>
      <c r="H69" s="60"/>
      <c r="I69" s="60"/>
      <c r="J69" s="62"/>
      <c r="K69" s="63" t="s">
        <v>19</v>
      </c>
      <c r="L69" s="64"/>
      <c r="M69" s="61" t="s">
        <v>32</v>
      </c>
      <c r="N69" s="61"/>
    </row>
    <row r="71" spans="1:16" x14ac:dyDescent="0.25">
      <c r="A71" s="15"/>
      <c r="B71" s="16" t="s">
        <v>20</v>
      </c>
      <c r="C71" s="17"/>
      <c r="D71" s="17"/>
      <c r="E71" s="17"/>
      <c r="F71" s="17"/>
      <c r="G71" s="17"/>
      <c r="H71" s="17"/>
      <c r="I71" s="17"/>
      <c r="J71" s="20"/>
      <c r="K71" s="17"/>
      <c r="L71" s="17"/>
      <c r="M71" s="17"/>
      <c r="N71" s="17"/>
    </row>
    <row r="72" spans="1:16" ht="35.25" customHeight="1" x14ac:dyDescent="0.25">
      <c r="A72" s="15" t="s">
        <v>21</v>
      </c>
      <c r="B72" s="82" t="s">
        <v>22</v>
      </c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</row>
    <row r="73" spans="1:16" ht="55.5" customHeight="1" x14ac:dyDescent="0.25">
      <c r="A73" s="18" t="s">
        <v>21</v>
      </c>
      <c r="B73" s="80" t="s">
        <v>23</v>
      </c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</row>
    <row r="74" spans="1:16" x14ac:dyDescent="0.25">
      <c r="A74" s="15" t="s">
        <v>21</v>
      </c>
      <c r="B74" s="81" t="s">
        <v>24</v>
      </c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</row>
    <row r="75" spans="1:16" x14ac:dyDescent="0.25">
      <c r="A75" s="23" t="s">
        <v>21</v>
      </c>
      <c r="B75" s="83" t="s">
        <v>105</v>
      </c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</row>
  </sheetData>
  <mergeCells count="4">
    <mergeCell ref="B73:M73"/>
    <mergeCell ref="B74:M74"/>
    <mergeCell ref="B72:M72"/>
    <mergeCell ref="B75:P75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9C2AE-8BA6-4D41-8D8B-D109758B4559}">
  <dimension ref="A1:P33"/>
  <sheetViews>
    <sheetView zoomScale="55" zoomScaleNormal="55" zoomScaleSheetLayoutView="70" workbookViewId="0">
      <pane ySplit="11" topLeftCell="A12" activePane="bottomLeft" state="frozen"/>
      <selection pane="bottomLeft" activeCell="I10" sqref="I10"/>
    </sheetView>
  </sheetViews>
  <sheetFormatPr defaultColWidth="9.140625" defaultRowHeight="15.75" x14ac:dyDescent="0.25"/>
  <cols>
    <col min="1" max="1" width="13" style="23" bestFit="1" customWidth="1"/>
    <col min="2" max="2" width="71" style="24" customWidth="1"/>
    <col min="3" max="3" width="23.140625" style="25" customWidth="1"/>
    <col min="4" max="4" width="31" style="24" customWidth="1"/>
    <col min="5" max="9" width="12.28515625" style="25" customWidth="1"/>
    <col min="10" max="10" width="15.42578125" style="27" bestFit="1" customWidth="1"/>
    <col min="11" max="11" width="17.42578125" style="26" customWidth="1"/>
    <col min="12" max="12" width="21.140625" style="26" customWidth="1"/>
    <col min="13" max="13" width="34.42578125" style="25" customWidth="1"/>
    <col min="14" max="14" width="26.28515625" style="25" customWidth="1"/>
    <col min="15" max="16384" width="9.140625" style="25"/>
  </cols>
  <sheetData>
    <row r="1" spans="1:14" x14ac:dyDescent="0.25">
      <c r="L1" s="25"/>
      <c r="N1" s="28" t="s">
        <v>25</v>
      </c>
    </row>
    <row r="2" spans="1:14" x14ac:dyDescent="0.25">
      <c r="L2" s="25"/>
      <c r="N2" s="28" t="s">
        <v>26</v>
      </c>
    </row>
    <row r="3" spans="1:14" x14ac:dyDescent="0.25">
      <c r="B3" s="29" t="s">
        <v>27</v>
      </c>
      <c r="D3" s="29" t="s">
        <v>28</v>
      </c>
      <c r="K3" s="25"/>
      <c r="L3" s="30" t="s">
        <v>29</v>
      </c>
    </row>
    <row r="4" spans="1:14" x14ac:dyDescent="0.25">
      <c r="K4" s="25"/>
      <c r="L4" s="25"/>
    </row>
    <row r="5" spans="1:14" x14ac:dyDescent="0.25">
      <c r="K5" s="25"/>
      <c r="L5" s="25"/>
    </row>
    <row r="6" spans="1:14" x14ac:dyDescent="0.25">
      <c r="B6" s="25" t="s">
        <v>30</v>
      </c>
      <c r="K6" s="25"/>
      <c r="L6" s="25"/>
    </row>
    <row r="7" spans="1:14" x14ac:dyDescent="0.25">
      <c r="K7" s="25"/>
      <c r="L7" s="25"/>
    </row>
    <row r="8" spans="1:14" s="32" customFormat="1" x14ac:dyDescent="0.25">
      <c r="A8" s="31"/>
      <c r="D8" s="33"/>
      <c r="E8" s="32" t="s">
        <v>109</v>
      </c>
      <c r="J8" s="34"/>
    </row>
    <row r="9" spans="1:14" s="32" customFormat="1" x14ac:dyDescent="0.25">
      <c r="A9" s="31"/>
      <c r="D9" s="33"/>
      <c r="E9" s="32" t="s">
        <v>99</v>
      </c>
      <c r="J9" s="34"/>
    </row>
    <row r="11" spans="1:14" ht="31.5" x14ac:dyDescent="0.25">
      <c r="A11" s="66" t="s">
        <v>0</v>
      </c>
      <c r="B11" s="67" t="s">
        <v>1</v>
      </c>
      <c r="C11" s="67" t="s">
        <v>17</v>
      </c>
      <c r="D11" s="67" t="s">
        <v>18</v>
      </c>
      <c r="E11" s="67" t="s">
        <v>8</v>
      </c>
      <c r="F11" s="68" t="s">
        <v>100</v>
      </c>
      <c r="G11" s="68" t="s">
        <v>101</v>
      </c>
      <c r="H11" s="68" t="s">
        <v>102</v>
      </c>
      <c r="I11" s="68" t="s">
        <v>103</v>
      </c>
      <c r="J11" s="22" t="s">
        <v>2</v>
      </c>
      <c r="K11" s="22" t="s">
        <v>5</v>
      </c>
      <c r="L11" s="22" t="s">
        <v>6</v>
      </c>
      <c r="M11" s="22" t="s">
        <v>7</v>
      </c>
      <c r="N11" s="22" t="s">
        <v>39</v>
      </c>
    </row>
    <row r="12" spans="1:14" x14ac:dyDescent="0.25">
      <c r="A12" s="69">
        <v>11</v>
      </c>
      <c r="B12" s="11" t="s">
        <v>9</v>
      </c>
      <c r="C12" s="12"/>
      <c r="D12" s="12"/>
      <c r="E12" s="12"/>
      <c r="F12" s="12"/>
      <c r="G12" s="12"/>
      <c r="H12" s="12"/>
      <c r="I12" s="12"/>
      <c r="J12" s="13"/>
      <c r="K12" s="13"/>
      <c r="L12" s="13"/>
      <c r="M12" s="13"/>
      <c r="N12" s="13"/>
    </row>
    <row r="13" spans="1:14" x14ac:dyDescent="0.25">
      <c r="A13" s="70" t="s">
        <v>36</v>
      </c>
      <c r="B13" s="7" t="s">
        <v>16</v>
      </c>
      <c r="C13" s="14"/>
      <c r="D13" s="14"/>
      <c r="E13" s="14"/>
      <c r="F13" s="14"/>
      <c r="G13" s="14"/>
      <c r="H13" s="14"/>
      <c r="I13" s="14"/>
      <c r="J13" s="8"/>
      <c r="K13" s="8"/>
      <c r="L13" s="8"/>
      <c r="M13" s="8"/>
      <c r="N13" s="8"/>
    </row>
    <row r="14" spans="1:14" x14ac:dyDescent="0.25">
      <c r="A14" s="71" t="s">
        <v>37</v>
      </c>
      <c r="B14" s="5" t="s">
        <v>51</v>
      </c>
      <c r="C14" s="3"/>
      <c r="D14" s="3"/>
      <c r="E14" s="3"/>
      <c r="F14" s="3"/>
      <c r="G14" s="3"/>
      <c r="H14" s="3"/>
      <c r="I14" s="3"/>
      <c r="J14" s="4"/>
      <c r="K14" s="4"/>
      <c r="L14" s="4"/>
      <c r="M14" s="4"/>
      <c r="N14" s="4"/>
    </row>
    <row r="15" spans="1:14" x14ac:dyDescent="0.25">
      <c r="A15" s="35" t="s">
        <v>52</v>
      </c>
      <c r="B15" s="6" t="s">
        <v>51</v>
      </c>
      <c r="C15" s="1"/>
      <c r="D15" s="1"/>
      <c r="E15" s="1"/>
      <c r="F15" s="1"/>
      <c r="G15" s="1"/>
      <c r="H15" s="1"/>
      <c r="I15" s="1"/>
      <c r="J15" s="2"/>
      <c r="K15" s="2"/>
      <c r="L15" s="2"/>
      <c r="M15" s="2"/>
      <c r="N15" s="2"/>
    </row>
    <row r="16" spans="1:14" x14ac:dyDescent="0.25">
      <c r="A16" s="36"/>
      <c r="B16" s="73" t="s">
        <v>10</v>
      </c>
      <c r="C16" s="14"/>
      <c r="D16" s="14"/>
      <c r="E16" s="14"/>
      <c r="F16" s="14"/>
      <c r="G16" s="14"/>
      <c r="H16" s="14"/>
      <c r="I16" s="14"/>
      <c r="J16" s="8"/>
      <c r="K16" s="8"/>
      <c r="L16" s="8"/>
      <c r="M16" s="8"/>
      <c r="N16" s="8"/>
    </row>
    <row r="17" spans="1:14" x14ac:dyDescent="0.25">
      <c r="A17" s="36"/>
      <c r="B17" s="65" t="s">
        <v>31</v>
      </c>
      <c r="C17" s="72"/>
      <c r="D17" s="72"/>
      <c r="E17" s="72" t="s">
        <v>4</v>
      </c>
      <c r="F17" s="72">
        <v>2910</v>
      </c>
      <c r="G17" s="72">
        <v>3010</v>
      </c>
      <c r="H17" s="72">
        <v>2710</v>
      </c>
      <c r="I17" s="72">
        <v>1910</v>
      </c>
      <c r="J17" s="8">
        <v>10540</v>
      </c>
      <c r="K17" s="10"/>
      <c r="L17" s="37">
        <f t="shared" ref="L17:L18" si="0">K17*J17</f>
        <v>0</v>
      </c>
      <c r="M17" s="8"/>
      <c r="N17" s="8"/>
    </row>
    <row r="18" spans="1:14" x14ac:dyDescent="0.25">
      <c r="A18" s="36"/>
      <c r="B18" s="9" t="s">
        <v>12</v>
      </c>
      <c r="C18" s="72"/>
      <c r="D18" s="72"/>
      <c r="E18" s="72" t="s">
        <v>4</v>
      </c>
      <c r="F18" s="72">
        <v>2470</v>
      </c>
      <c r="G18" s="72">
        <v>2660</v>
      </c>
      <c r="H18" s="72">
        <v>1872</v>
      </c>
      <c r="I18" s="72">
        <v>1460</v>
      </c>
      <c r="J18" s="8">
        <v>8462</v>
      </c>
      <c r="K18" s="10"/>
      <c r="L18" s="37">
        <f t="shared" si="0"/>
        <v>0</v>
      </c>
      <c r="M18" s="8"/>
      <c r="N18" s="8"/>
    </row>
    <row r="19" spans="1:14" x14ac:dyDescent="0.25">
      <c r="A19" s="71" t="s">
        <v>38</v>
      </c>
      <c r="B19" s="5" t="s">
        <v>13</v>
      </c>
      <c r="C19" s="3"/>
      <c r="D19" s="3"/>
      <c r="E19" s="3"/>
      <c r="F19" s="3"/>
      <c r="G19" s="3"/>
      <c r="H19" s="3"/>
      <c r="I19" s="3"/>
      <c r="J19" s="3"/>
      <c r="K19" s="4"/>
      <c r="L19" s="4"/>
      <c r="M19" s="4"/>
      <c r="N19" s="4"/>
    </row>
    <row r="20" spans="1:14" x14ac:dyDescent="0.25">
      <c r="A20" s="35" t="s">
        <v>50</v>
      </c>
      <c r="B20" s="6" t="s">
        <v>13</v>
      </c>
      <c r="C20" s="1"/>
      <c r="D20" s="1"/>
      <c r="E20" s="1"/>
      <c r="F20" s="1"/>
      <c r="G20" s="1"/>
      <c r="H20" s="1"/>
      <c r="I20" s="1"/>
      <c r="J20" s="1"/>
      <c r="K20" s="2"/>
      <c r="L20" s="2"/>
      <c r="M20" s="2"/>
      <c r="N20" s="2"/>
    </row>
    <row r="21" spans="1:14" x14ac:dyDescent="0.25">
      <c r="A21" s="45"/>
      <c r="B21" s="7" t="s">
        <v>10</v>
      </c>
      <c r="C21" s="14"/>
      <c r="D21" s="14"/>
      <c r="E21" s="14"/>
      <c r="F21" s="14"/>
      <c r="G21" s="14"/>
      <c r="H21" s="14"/>
      <c r="I21" s="14"/>
      <c r="J21" s="14"/>
      <c r="K21" s="8"/>
      <c r="L21" s="8"/>
      <c r="M21" s="8"/>
      <c r="N21" s="8"/>
    </row>
    <row r="22" spans="1:14" x14ac:dyDescent="0.25">
      <c r="A22" s="45"/>
      <c r="B22" s="9" t="s">
        <v>49</v>
      </c>
      <c r="C22" s="72"/>
      <c r="D22" s="72"/>
      <c r="E22" s="74" t="s">
        <v>35</v>
      </c>
      <c r="F22" s="72">
        <v>1</v>
      </c>
      <c r="G22" s="72">
        <v>1</v>
      </c>
      <c r="H22" s="72">
        <v>1</v>
      </c>
      <c r="I22" s="72">
        <v>1</v>
      </c>
      <c r="J22" s="8">
        <v>4</v>
      </c>
      <c r="K22" s="10"/>
      <c r="L22" s="37">
        <f t="shared" ref="L22" si="1">K22*J22</f>
        <v>0</v>
      </c>
      <c r="M22" s="10"/>
      <c r="N22" s="8"/>
    </row>
    <row r="23" spans="1:14" s="44" customFormat="1" x14ac:dyDescent="0.25">
      <c r="A23" s="47" t="s">
        <v>47</v>
      </c>
      <c r="B23" s="5" t="s">
        <v>33</v>
      </c>
      <c r="C23" s="48"/>
      <c r="D23" s="49"/>
      <c r="E23" s="48"/>
      <c r="F23" s="48"/>
      <c r="G23" s="48"/>
      <c r="H23" s="48"/>
      <c r="I23" s="48"/>
      <c r="J23" s="50"/>
      <c r="K23" s="51"/>
      <c r="L23" s="51"/>
      <c r="M23" s="48"/>
      <c r="N23" s="48"/>
    </row>
    <row r="24" spans="1:14" s="44" customFormat="1" x14ac:dyDescent="0.25">
      <c r="A24" s="35" t="s">
        <v>48</v>
      </c>
      <c r="B24" s="6" t="s">
        <v>33</v>
      </c>
      <c r="C24" s="52"/>
      <c r="D24" s="53"/>
      <c r="E24" s="52"/>
      <c r="F24" s="52"/>
      <c r="G24" s="52"/>
      <c r="H24" s="52"/>
      <c r="I24" s="52"/>
      <c r="J24" s="54"/>
      <c r="K24" s="52"/>
      <c r="L24" s="55"/>
      <c r="M24" s="52"/>
      <c r="N24" s="52"/>
    </row>
    <row r="25" spans="1:14" x14ac:dyDescent="0.25">
      <c r="A25" s="45"/>
      <c r="B25" s="7" t="s">
        <v>10</v>
      </c>
      <c r="C25" s="14"/>
      <c r="D25" s="14"/>
      <c r="E25" s="14"/>
      <c r="F25" s="14"/>
      <c r="G25" s="14"/>
      <c r="H25" s="14"/>
      <c r="I25" s="14"/>
      <c r="J25" s="8"/>
      <c r="K25" s="8"/>
      <c r="L25" s="8"/>
      <c r="M25" s="8"/>
      <c r="N25" s="8"/>
    </row>
    <row r="26" spans="1:14" x14ac:dyDescent="0.25">
      <c r="A26" s="45"/>
      <c r="B26" s="9" t="s">
        <v>34</v>
      </c>
      <c r="C26" s="72"/>
      <c r="D26" s="72"/>
      <c r="E26" s="72" t="s">
        <v>35</v>
      </c>
      <c r="F26" s="72">
        <v>1</v>
      </c>
      <c r="G26" s="72">
        <v>1</v>
      </c>
      <c r="H26" s="72">
        <v>1</v>
      </c>
      <c r="I26" s="72">
        <v>1</v>
      </c>
      <c r="J26" s="8">
        <v>4</v>
      </c>
      <c r="K26" s="10"/>
      <c r="L26" s="37">
        <f>K26*J26</f>
        <v>0</v>
      </c>
      <c r="M26" s="8"/>
      <c r="N26" s="8"/>
    </row>
    <row r="27" spans="1:14" x14ac:dyDescent="0.25">
      <c r="A27" s="35"/>
      <c r="B27" s="6"/>
      <c r="C27" s="54"/>
      <c r="D27" s="1"/>
      <c r="E27" s="54"/>
      <c r="F27" s="54"/>
      <c r="G27" s="54"/>
      <c r="H27" s="54"/>
      <c r="I27" s="54"/>
      <c r="J27" s="55"/>
      <c r="K27" s="57" t="s">
        <v>106</v>
      </c>
      <c r="L27" s="55">
        <f>SUM(L17:L26)</f>
        <v>0</v>
      </c>
      <c r="M27" s="54"/>
      <c r="N27" s="54"/>
    </row>
    <row r="29" spans="1:14" x14ac:dyDescent="0.25">
      <c r="A29" s="15"/>
      <c r="B29" s="16" t="s">
        <v>20</v>
      </c>
      <c r="C29" s="17"/>
      <c r="D29" s="17"/>
      <c r="E29" s="17"/>
      <c r="F29" s="17"/>
      <c r="G29" s="17"/>
      <c r="H29" s="17"/>
      <c r="I29" s="17"/>
      <c r="J29" s="20"/>
      <c r="K29" s="17"/>
      <c r="L29" s="17"/>
      <c r="M29" s="17"/>
      <c r="N29" s="17"/>
    </row>
    <row r="30" spans="1:14" ht="35.25" customHeight="1" x14ac:dyDescent="0.25">
      <c r="A30" s="15" t="s">
        <v>21</v>
      </c>
      <c r="B30" s="82" t="s">
        <v>22</v>
      </c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</row>
    <row r="31" spans="1:14" ht="55.5" customHeight="1" x14ac:dyDescent="0.25">
      <c r="A31" s="18" t="s">
        <v>21</v>
      </c>
      <c r="B31" s="80" t="s">
        <v>23</v>
      </c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</row>
    <row r="32" spans="1:14" x14ac:dyDescent="0.25">
      <c r="A32" s="15" t="s">
        <v>21</v>
      </c>
      <c r="B32" s="81" t="s">
        <v>24</v>
      </c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</row>
    <row r="33" spans="1:16" x14ac:dyDescent="0.25">
      <c r="A33" s="23" t="s">
        <v>21</v>
      </c>
      <c r="B33" s="83" t="s">
        <v>105</v>
      </c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</row>
  </sheetData>
  <mergeCells count="4">
    <mergeCell ref="B30:M30"/>
    <mergeCell ref="B31:M31"/>
    <mergeCell ref="B32:M32"/>
    <mergeCell ref="B33:P33"/>
  </mergeCells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B1FBB-A698-4D4E-A97C-42625D199CA6}">
  <dimension ref="A1:P59"/>
  <sheetViews>
    <sheetView zoomScale="55" zoomScaleNormal="55" zoomScaleSheetLayoutView="70" workbookViewId="0">
      <pane ySplit="11" topLeftCell="A12" activePane="bottomLeft" state="frozen"/>
      <selection pane="bottomLeft" activeCell="E8" sqref="E8"/>
    </sheetView>
  </sheetViews>
  <sheetFormatPr defaultColWidth="9.140625" defaultRowHeight="15.75" x14ac:dyDescent="0.25"/>
  <cols>
    <col min="1" max="1" width="13" style="23" bestFit="1" customWidth="1"/>
    <col min="2" max="2" width="71" style="24" customWidth="1"/>
    <col min="3" max="3" width="23.140625" style="25" customWidth="1"/>
    <col min="4" max="4" width="31" style="24" customWidth="1"/>
    <col min="5" max="9" width="12.28515625" style="25" customWidth="1"/>
    <col min="10" max="10" width="15.42578125" style="27" bestFit="1" customWidth="1"/>
    <col min="11" max="11" width="17.42578125" style="26" customWidth="1"/>
    <col min="12" max="12" width="21.140625" style="26" customWidth="1"/>
    <col min="13" max="13" width="34.42578125" style="25" customWidth="1"/>
    <col min="14" max="14" width="26.28515625" style="25" customWidth="1"/>
    <col min="15" max="16384" width="9.140625" style="25"/>
  </cols>
  <sheetData>
    <row r="1" spans="1:14" x14ac:dyDescent="0.25">
      <c r="L1" s="25"/>
      <c r="N1" s="28" t="s">
        <v>25</v>
      </c>
    </row>
    <row r="2" spans="1:14" x14ac:dyDescent="0.25">
      <c r="L2" s="25"/>
      <c r="N2" s="28" t="s">
        <v>26</v>
      </c>
    </row>
    <row r="3" spans="1:14" x14ac:dyDescent="0.25">
      <c r="B3" s="29" t="s">
        <v>27</v>
      </c>
      <c r="D3" s="29" t="s">
        <v>28</v>
      </c>
      <c r="K3" s="25"/>
      <c r="L3" s="30" t="s">
        <v>29</v>
      </c>
    </row>
    <row r="4" spans="1:14" x14ac:dyDescent="0.25">
      <c r="K4" s="25"/>
      <c r="L4" s="25"/>
    </row>
    <row r="5" spans="1:14" x14ac:dyDescent="0.25">
      <c r="K5" s="25"/>
      <c r="L5" s="25"/>
    </row>
    <row r="6" spans="1:14" x14ac:dyDescent="0.25">
      <c r="B6" s="25" t="s">
        <v>30</v>
      </c>
      <c r="K6" s="25"/>
      <c r="L6" s="25"/>
    </row>
    <row r="7" spans="1:14" x14ac:dyDescent="0.25">
      <c r="K7" s="25"/>
      <c r="L7" s="25"/>
    </row>
    <row r="8" spans="1:14" s="32" customFormat="1" x14ac:dyDescent="0.25">
      <c r="A8" s="31"/>
      <c r="D8" s="33"/>
      <c r="E8" s="32" t="s">
        <v>108</v>
      </c>
      <c r="J8" s="34"/>
    </row>
    <row r="9" spans="1:14" s="32" customFormat="1" x14ac:dyDescent="0.25">
      <c r="A9" s="31"/>
      <c r="D9" s="33"/>
      <c r="E9" s="32" t="s">
        <v>99</v>
      </c>
      <c r="J9" s="34"/>
    </row>
    <row r="11" spans="1:14" ht="31.5" x14ac:dyDescent="0.25">
      <c r="A11" s="66" t="s">
        <v>0</v>
      </c>
      <c r="B11" s="67" t="s">
        <v>1</v>
      </c>
      <c r="C11" s="67" t="s">
        <v>17</v>
      </c>
      <c r="D11" s="67" t="s">
        <v>18</v>
      </c>
      <c r="E11" s="67" t="s">
        <v>8</v>
      </c>
      <c r="F11" s="68" t="s">
        <v>100</v>
      </c>
      <c r="G11" s="68" t="s">
        <v>101</v>
      </c>
      <c r="H11" s="68" t="s">
        <v>102</v>
      </c>
      <c r="I11" s="68" t="s">
        <v>103</v>
      </c>
      <c r="J11" s="22" t="s">
        <v>2</v>
      </c>
      <c r="K11" s="22" t="s">
        <v>5</v>
      </c>
      <c r="L11" s="22" t="s">
        <v>6</v>
      </c>
      <c r="M11" s="22" t="s">
        <v>7</v>
      </c>
      <c r="N11" s="22" t="s">
        <v>39</v>
      </c>
    </row>
    <row r="12" spans="1:14" x14ac:dyDescent="0.25">
      <c r="A12" s="69">
        <v>11</v>
      </c>
      <c r="B12" s="11" t="s">
        <v>9</v>
      </c>
      <c r="C12" s="12"/>
      <c r="D12" s="12"/>
      <c r="E12" s="12"/>
      <c r="F12" s="12"/>
      <c r="G12" s="12"/>
      <c r="H12" s="12"/>
      <c r="I12" s="12"/>
      <c r="J12" s="13"/>
      <c r="K12" s="13"/>
      <c r="L12" s="13"/>
      <c r="M12" s="13"/>
      <c r="N12" s="13"/>
    </row>
    <row r="13" spans="1:14" x14ac:dyDescent="0.25">
      <c r="A13" s="70" t="s">
        <v>36</v>
      </c>
      <c r="B13" s="7" t="s">
        <v>16</v>
      </c>
      <c r="C13" s="14"/>
      <c r="D13" s="14"/>
      <c r="E13" s="14"/>
      <c r="F13" s="14"/>
      <c r="G13" s="14"/>
      <c r="H13" s="14"/>
      <c r="I13" s="14"/>
      <c r="J13" s="8"/>
      <c r="K13" s="8"/>
      <c r="L13" s="8"/>
      <c r="M13" s="8"/>
      <c r="N13" s="8"/>
    </row>
    <row r="14" spans="1:14" x14ac:dyDescent="0.25">
      <c r="A14" s="71" t="s">
        <v>37</v>
      </c>
      <c r="B14" s="5" t="s">
        <v>51</v>
      </c>
      <c r="C14" s="3"/>
      <c r="D14" s="3"/>
      <c r="E14" s="3"/>
      <c r="F14" s="3"/>
      <c r="G14" s="3"/>
      <c r="H14" s="3"/>
      <c r="I14" s="3"/>
      <c r="J14" s="4"/>
      <c r="K14" s="4"/>
      <c r="L14" s="4"/>
      <c r="M14" s="4"/>
      <c r="N14" s="4"/>
    </row>
    <row r="15" spans="1:14" x14ac:dyDescent="0.25">
      <c r="A15" s="35" t="s">
        <v>52</v>
      </c>
      <c r="B15" s="6" t="s">
        <v>51</v>
      </c>
      <c r="C15" s="1"/>
      <c r="D15" s="1"/>
      <c r="E15" s="1"/>
      <c r="F15" s="1"/>
      <c r="G15" s="1"/>
      <c r="H15" s="1"/>
      <c r="I15" s="1"/>
      <c r="J15" s="2"/>
      <c r="K15" s="2"/>
      <c r="L15" s="2"/>
      <c r="M15" s="2"/>
      <c r="N15" s="2"/>
    </row>
    <row r="16" spans="1:14" s="44" customFormat="1" ht="31.5" x14ac:dyDescent="0.25">
      <c r="A16" s="39"/>
      <c r="B16" s="19" t="s">
        <v>41</v>
      </c>
      <c r="C16" s="40"/>
      <c r="D16" s="41" t="s">
        <v>57</v>
      </c>
      <c r="E16" s="40" t="s">
        <v>4</v>
      </c>
      <c r="F16" s="40">
        <v>200</v>
      </c>
      <c r="G16" s="40">
        <v>200</v>
      </c>
      <c r="H16" s="40">
        <v>200</v>
      </c>
      <c r="I16" s="40">
        <v>200</v>
      </c>
      <c r="J16" s="42">
        <f t="shared" ref="J16:J24" si="0">SUM(F16:I16)</f>
        <v>800</v>
      </c>
      <c r="K16" s="43"/>
      <c r="L16" s="43">
        <f t="shared" ref="L16:L22" si="1">K16*J16</f>
        <v>0</v>
      </c>
      <c r="M16" s="79"/>
      <c r="N16" s="40"/>
    </row>
    <row r="17" spans="1:14" s="44" customFormat="1" x14ac:dyDescent="0.25">
      <c r="A17" s="39"/>
      <c r="B17" s="19" t="s">
        <v>42</v>
      </c>
      <c r="C17" s="40"/>
      <c r="D17" s="41" t="s">
        <v>56</v>
      </c>
      <c r="E17" s="40" t="s">
        <v>4</v>
      </c>
      <c r="F17" s="40">
        <v>2200</v>
      </c>
      <c r="G17" s="40">
        <v>2400</v>
      </c>
      <c r="H17" s="40">
        <v>1600</v>
      </c>
      <c r="I17" s="40">
        <v>1200</v>
      </c>
      <c r="J17" s="42">
        <f t="shared" si="0"/>
        <v>7400</v>
      </c>
      <c r="K17" s="43"/>
      <c r="L17" s="43">
        <f t="shared" si="1"/>
        <v>0</v>
      </c>
      <c r="M17" s="40"/>
      <c r="N17" s="40"/>
    </row>
    <row r="18" spans="1:14" s="44" customFormat="1" ht="31.5" x14ac:dyDescent="0.25">
      <c r="A18" s="39"/>
      <c r="B18" s="19" t="s">
        <v>45</v>
      </c>
      <c r="C18" s="40" t="s">
        <v>58</v>
      </c>
      <c r="D18" s="41" t="s">
        <v>59</v>
      </c>
      <c r="E18" s="40" t="s">
        <v>4</v>
      </c>
      <c r="F18" s="40">
        <v>70</v>
      </c>
      <c r="G18" s="40">
        <v>60</v>
      </c>
      <c r="H18" s="40">
        <v>72</v>
      </c>
      <c r="I18" s="40">
        <v>60</v>
      </c>
      <c r="J18" s="42">
        <f t="shared" si="0"/>
        <v>262</v>
      </c>
      <c r="K18" s="43"/>
      <c r="L18" s="43">
        <f t="shared" si="1"/>
        <v>0</v>
      </c>
      <c r="M18" s="40"/>
      <c r="N18" s="40"/>
    </row>
    <row r="19" spans="1:14" s="44" customFormat="1" ht="33" customHeight="1" x14ac:dyDescent="0.25">
      <c r="A19" s="39"/>
      <c r="B19" s="19" t="s">
        <v>40</v>
      </c>
      <c r="C19" s="40"/>
      <c r="D19" s="41" t="s">
        <v>95</v>
      </c>
      <c r="E19" s="40" t="s">
        <v>4</v>
      </c>
      <c r="F19" s="40">
        <v>100</v>
      </c>
      <c r="G19" s="40">
        <v>100</v>
      </c>
      <c r="H19" s="40">
        <v>100</v>
      </c>
      <c r="I19" s="40">
        <v>100</v>
      </c>
      <c r="J19" s="42">
        <f t="shared" si="0"/>
        <v>400</v>
      </c>
      <c r="K19" s="43"/>
      <c r="L19" s="43">
        <f t="shared" si="1"/>
        <v>0</v>
      </c>
      <c r="M19" s="40"/>
      <c r="N19" s="40"/>
    </row>
    <row r="20" spans="1:14" s="44" customFormat="1" x14ac:dyDescent="0.25">
      <c r="A20" s="39"/>
      <c r="B20" s="19" t="s">
        <v>43</v>
      </c>
      <c r="C20" s="40"/>
      <c r="D20" s="41" t="s">
        <v>60</v>
      </c>
      <c r="E20" s="40" t="s">
        <v>4</v>
      </c>
      <c r="F20" s="40">
        <v>400</v>
      </c>
      <c r="G20" s="40">
        <v>400</v>
      </c>
      <c r="H20" s="40">
        <v>800</v>
      </c>
      <c r="I20" s="40">
        <v>400</v>
      </c>
      <c r="J20" s="42">
        <f t="shared" si="0"/>
        <v>2000</v>
      </c>
      <c r="K20" s="43"/>
      <c r="L20" s="43">
        <f t="shared" si="1"/>
        <v>0</v>
      </c>
      <c r="M20" s="40"/>
      <c r="N20" s="40"/>
    </row>
    <row r="21" spans="1:14" s="44" customFormat="1" x14ac:dyDescent="0.25">
      <c r="A21" s="39"/>
      <c r="B21" s="19" t="s">
        <v>61</v>
      </c>
      <c r="C21" s="40"/>
      <c r="D21" s="41" t="s">
        <v>62</v>
      </c>
      <c r="E21" s="40" t="s">
        <v>4</v>
      </c>
      <c r="F21" s="40">
        <v>2400</v>
      </c>
      <c r="G21" s="40">
        <v>2500</v>
      </c>
      <c r="H21" s="40">
        <v>1800</v>
      </c>
      <c r="I21" s="40">
        <v>1400</v>
      </c>
      <c r="J21" s="42">
        <f t="shared" si="0"/>
        <v>8100</v>
      </c>
      <c r="K21" s="43"/>
      <c r="L21" s="43">
        <f t="shared" si="1"/>
        <v>0</v>
      </c>
      <c r="M21" s="40"/>
      <c r="N21" s="40"/>
    </row>
    <row r="22" spans="1:14" s="44" customFormat="1" ht="45.75" customHeight="1" x14ac:dyDescent="0.25">
      <c r="A22" s="39"/>
      <c r="B22" s="19" t="s">
        <v>63</v>
      </c>
      <c r="C22" s="40" t="s">
        <v>44</v>
      </c>
      <c r="D22" s="41" t="s">
        <v>64</v>
      </c>
      <c r="E22" s="40" t="s">
        <v>4</v>
      </c>
      <c r="F22" s="40">
        <v>10</v>
      </c>
      <c r="G22" s="40">
        <v>10</v>
      </c>
      <c r="H22" s="40">
        <v>10</v>
      </c>
      <c r="I22" s="40">
        <v>10</v>
      </c>
      <c r="J22" s="42">
        <f t="shared" si="0"/>
        <v>40</v>
      </c>
      <c r="K22" s="43"/>
      <c r="L22" s="43">
        <f t="shared" si="1"/>
        <v>0</v>
      </c>
      <c r="M22" s="41"/>
      <c r="N22" s="40"/>
    </row>
    <row r="23" spans="1:14" s="44" customFormat="1" x14ac:dyDescent="0.25">
      <c r="A23" s="39"/>
      <c r="B23" s="21" t="s">
        <v>55</v>
      </c>
      <c r="C23" s="40"/>
      <c r="D23" s="41"/>
      <c r="E23" s="40"/>
      <c r="F23" s="40"/>
      <c r="G23" s="40"/>
      <c r="H23" s="40"/>
      <c r="I23" s="40"/>
      <c r="J23" s="42"/>
      <c r="K23" s="43"/>
      <c r="L23" s="42"/>
      <c r="M23" s="40"/>
      <c r="N23" s="40"/>
    </row>
    <row r="24" spans="1:14" s="44" customFormat="1" x14ac:dyDescent="0.25">
      <c r="A24" s="39"/>
      <c r="B24" s="75" t="s">
        <v>65</v>
      </c>
      <c r="C24" s="76" t="s">
        <v>58</v>
      </c>
      <c r="D24" s="77"/>
      <c r="E24" s="78" t="s">
        <v>3</v>
      </c>
      <c r="F24" s="40">
        <v>70</v>
      </c>
      <c r="G24" s="40">
        <v>60</v>
      </c>
      <c r="H24" s="40">
        <v>72</v>
      </c>
      <c r="I24" s="40">
        <v>60</v>
      </c>
      <c r="J24" s="42">
        <f t="shared" si="0"/>
        <v>262</v>
      </c>
      <c r="K24" s="43"/>
      <c r="L24" s="43">
        <f t="shared" ref="L24" si="2">K24*J24</f>
        <v>0</v>
      </c>
      <c r="M24" s="40"/>
      <c r="N24" s="40"/>
    </row>
    <row r="25" spans="1:14" x14ac:dyDescent="0.25">
      <c r="A25" s="71" t="s">
        <v>38</v>
      </c>
      <c r="B25" s="5" t="s">
        <v>13</v>
      </c>
      <c r="C25" s="3"/>
      <c r="D25" s="3"/>
      <c r="E25" s="3"/>
      <c r="F25" s="3"/>
      <c r="G25" s="3"/>
      <c r="H25" s="3"/>
      <c r="I25" s="3"/>
      <c r="J25" s="3"/>
      <c r="K25" s="4"/>
      <c r="L25" s="4"/>
      <c r="M25" s="4"/>
      <c r="N25" s="4"/>
    </row>
    <row r="26" spans="1:14" x14ac:dyDescent="0.25">
      <c r="A26" s="35" t="s">
        <v>50</v>
      </c>
      <c r="B26" s="6" t="s">
        <v>13</v>
      </c>
      <c r="C26" s="1"/>
      <c r="D26" s="1"/>
      <c r="E26" s="1"/>
      <c r="F26" s="1"/>
      <c r="G26" s="1"/>
      <c r="H26" s="1"/>
      <c r="I26" s="1"/>
      <c r="J26" s="1"/>
      <c r="K26" s="2"/>
      <c r="L26" s="2"/>
      <c r="M26" s="2"/>
      <c r="N26" s="2"/>
    </row>
    <row r="27" spans="1:14" s="44" customFormat="1" ht="31.5" x14ac:dyDescent="0.25">
      <c r="A27" s="39"/>
      <c r="B27" s="19" t="s">
        <v>66</v>
      </c>
      <c r="C27" s="40"/>
      <c r="D27" s="41"/>
      <c r="E27" s="40" t="s">
        <v>3</v>
      </c>
      <c r="F27" s="40">
        <v>1</v>
      </c>
      <c r="G27" s="40">
        <v>1</v>
      </c>
      <c r="H27" s="40">
        <v>1</v>
      </c>
      <c r="I27" s="40">
        <v>1</v>
      </c>
      <c r="J27" s="42">
        <f t="shared" ref="J27:J52" si="3">SUM(F27:I27)</f>
        <v>4</v>
      </c>
      <c r="K27" s="43"/>
      <c r="L27" s="43">
        <f t="shared" ref="L27:L39" si="4">K27*J27</f>
        <v>0</v>
      </c>
      <c r="M27" s="40"/>
      <c r="N27" s="40"/>
    </row>
    <row r="28" spans="1:14" s="44" customFormat="1" x14ac:dyDescent="0.25">
      <c r="A28" s="39"/>
      <c r="B28" s="19" t="s">
        <v>67</v>
      </c>
      <c r="C28" s="40"/>
      <c r="D28" s="41" t="s">
        <v>68</v>
      </c>
      <c r="E28" s="40" t="s">
        <v>3</v>
      </c>
      <c r="F28" s="40">
        <v>1</v>
      </c>
      <c r="G28" s="40">
        <v>1</v>
      </c>
      <c r="H28" s="40">
        <v>1</v>
      </c>
      <c r="I28" s="40">
        <v>1</v>
      </c>
      <c r="J28" s="42">
        <f t="shared" si="3"/>
        <v>4</v>
      </c>
      <c r="K28" s="43"/>
      <c r="L28" s="43">
        <f t="shared" si="4"/>
        <v>0</v>
      </c>
      <c r="M28" s="40"/>
      <c r="N28" s="40"/>
    </row>
    <row r="29" spans="1:14" s="44" customFormat="1" x14ac:dyDescent="0.25">
      <c r="A29" s="39"/>
      <c r="B29" s="19" t="s">
        <v>69</v>
      </c>
      <c r="C29" s="40"/>
      <c r="D29" s="41" t="s">
        <v>70</v>
      </c>
      <c r="E29" s="40" t="s">
        <v>3</v>
      </c>
      <c r="F29" s="40">
        <v>1</v>
      </c>
      <c r="G29" s="40">
        <v>1</v>
      </c>
      <c r="H29" s="40">
        <v>1</v>
      </c>
      <c r="I29" s="40">
        <v>1</v>
      </c>
      <c r="J29" s="42">
        <f t="shared" si="3"/>
        <v>4</v>
      </c>
      <c r="K29" s="43"/>
      <c r="L29" s="43">
        <f t="shared" si="4"/>
        <v>0</v>
      </c>
      <c r="M29" s="40"/>
      <c r="N29" s="40"/>
    </row>
    <row r="30" spans="1:14" s="44" customFormat="1" x14ac:dyDescent="0.25">
      <c r="A30" s="39"/>
      <c r="B30" s="19" t="s">
        <v>71</v>
      </c>
      <c r="C30" s="40"/>
      <c r="D30" s="41"/>
      <c r="E30" s="40" t="s">
        <v>3</v>
      </c>
      <c r="F30" s="40">
        <v>1</v>
      </c>
      <c r="G30" s="40">
        <v>1</v>
      </c>
      <c r="H30" s="40">
        <v>1</v>
      </c>
      <c r="I30" s="40">
        <v>1</v>
      </c>
      <c r="J30" s="42">
        <f t="shared" si="3"/>
        <v>4</v>
      </c>
      <c r="K30" s="43"/>
      <c r="L30" s="43">
        <f t="shared" si="4"/>
        <v>0</v>
      </c>
      <c r="M30" s="40"/>
      <c r="N30" s="40"/>
    </row>
    <row r="31" spans="1:14" s="44" customFormat="1" x14ac:dyDescent="0.25">
      <c r="A31" s="39"/>
      <c r="B31" s="19" t="s">
        <v>72</v>
      </c>
      <c r="C31" s="40"/>
      <c r="D31" s="41" t="s">
        <v>73</v>
      </c>
      <c r="E31" s="40" t="s">
        <v>3</v>
      </c>
      <c r="F31" s="40">
        <v>3</v>
      </c>
      <c r="G31" s="40">
        <v>3</v>
      </c>
      <c r="H31" s="40">
        <v>3</v>
      </c>
      <c r="I31" s="40">
        <v>3</v>
      </c>
      <c r="J31" s="42">
        <f t="shared" si="3"/>
        <v>12</v>
      </c>
      <c r="K31" s="43"/>
      <c r="L31" s="43">
        <f t="shared" si="4"/>
        <v>0</v>
      </c>
      <c r="M31" s="40"/>
      <c r="N31" s="40"/>
    </row>
    <row r="32" spans="1:14" s="44" customFormat="1" x14ac:dyDescent="0.25">
      <c r="A32" s="39"/>
      <c r="B32" s="19" t="s">
        <v>74</v>
      </c>
      <c r="C32" s="40"/>
      <c r="D32" s="41" t="s">
        <v>75</v>
      </c>
      <c r="E32" s="40" t="s">
        <v>3</v>
      </c>
      <c r="F32" s="40">
        <v>1</v>
      </c>
      <c r="G32" s="40">
        <v>1</v>
      </c>
      <c r="H32" s="40">
        <v>1</v>
      </c>
      <c r="I32" s="40">
        <v>1</v>
      </c>
      <c r="J32" s="42">
        <f t="shared" si="3"/>
        <v>4</v>
      </c>
      <c r="K32" s="43"/>
      <c r="L32" s="43">
        <f t="shared" si="4"/>
        <v>0</v>
      </c>
      <c r="M32" s="40"/>
      <c r="N32" s="40"/>
    </row>
    <row r="33" spans="1:14" s="44" customFormat="1" x14ac:dyDescent="0.25">
      <c r="A33" s="39"/>
      <c r="B33" s="19" t="s">
        <v>46</v>
      </c>
      <c r="C33" s="40"/>
      <c r="D33" s="41" t="s">
        <v>76</v>
      </c>
      <c r="E33" s="40" t="s">
        <v>3</v>
      </c>
      <c r="F33" s="40">
        <v>2</v>
      </c>
      <c r="G33" s="40">
        <v>2</v>
      </c>
      <c r="H33" s="40">
        <v>3</v>
      </c>
      <c r="I33" s="40">
        <v>2</v>
      </c>
      <c r="J33" s="42">
        <f t="shared" si="3"/>
        <v>9</v>
      </c>
      <c r="K33" s="43"/>
      <c r="L33" s="43">
        <f t="shared" si="4"/>
        <v>0</v>
      </c>
      <c r="M33" s="40"/>
      <c r="N33" s="40"/>
    </row>
    <row r="34" spans="1:14" s="44" customFormat="1" x14ac:dyDescent="0.25">
      <c r="A34" s="39"/>
      <c r="B34" s="19" t="s">
        <v>77</v>
      </c>
      <c r="C34" s="40"/>
      <c r="D34" s="41" t="s">
        <v>78</v>
      </c>
      <c r="E34" s="40" t="s">
        <v>3</v>
      </c>
      <c r="F34" s="40">
        <v>2</v>
      </c>
      <c r="G34" s="40">
        <v>2</v>
      </c>
      <c r="H34" s="40">
        <v>3</v>
      </c>
      <c r="I34" s="40">
        <v>2</v>
      </c>
      <c r="J34" s="42">
        <f t="shared" si="3"/>
        <v>9</v>
      </c>
      <c r="K34" s="43"/>
      <c r="L34" s="43">
        <f t="shared" si="4"/>
        <v>0</v>
      </c>
      <c r="M34" s="40"/>
      <c r="N34" s="40"/>
    </row>
    <row r="35" spans="1:14" s="44" customFormat="1" x14ac:dyDescent="0.25">
      <c r="A35" s="39"/>
      <c r="B35" s="19" t="s">
        <v>54</v>
      </c>
      <c r="C35" s="40"/>
      <c r="D35" s="41" t="s">
        <v>79</v>
      </c>
      <c r="E35" s="40" t="s">
        <v>3</v>
      </c>
      <c r="F35" s="40">
        <v>2</v>
      </c>
      <c r="G35" s="40">
        <v>2</v>
      </c>
      <c r="H35" s="40">
        <v>3</v>
      </c>
      <c r="I35" s="40">
        <v>2</v>
      </c>
      <c r="J35" s="42">
        <f t="shared" si="3"/>
        <v>9</v>
      </c>
      <c r="K35" s="43"/>
      <c r="L35" s="43">
        <f t="shared" si="4"/>
        <v>0</v>
      </c>
      <c r="M35" s="40"/>
      <c r="N35" s="40"/>
    </row>
    <row r="36" spans="1:14" s="44" customFormat="1" ht="31.5" x14ac:dyDescent="0.25">
      <c r="A36" s="39"/>
      <c r="B36" s="19" t="s">
        <v>80</v>
      </c>
      <c r="C36" s="40"/>
      <c r="D36" s="41"/>
      <c r="E36" s="40" t="s">
        <v>3</v>
      </c>
      <c r="F36" s="40">
        <v>3</v>
      </c>
      <c r="G36" s="40">
        <v>3</v>
      </c>
      <c r="H36" s="40">
        <v>3</v>
      </c>
      <c r="I36" s="40">
        <v>3</v>
      </c>
      <c r="J36" s="42">
        <f t="shared" si="3"/>
        <v>12</v>
      </c>
      <c r="K36" s="43"/>
      <c r="L36" s="43">
        <f t="shared" si="4"/>
        <v>0</v>
      </c>
      <c r="M36" s="40"/>
      <c r="N36" s="40"/>
    </row>
    <row r="37" spans="1:14" s="44" customFormat="1" x14ac:dyDescent="0.25">
      <c r="A37" s="39"/>
      <c r="B37" s="19" t="s">
        <v>81</v>
      </c>
      <c r="C37" s="40"/>
      <c r="D37" s="41"/>
      <c r="E37" s="40" t="s">
        <v>3</v>
      </c>
      <c r="F37" s="40">
        <v>159</v>
      </c>
      <c r="G37" s="40">
        <v>149</v>
      </c>
      <c r="H37" s="40">
        <v>143</v>
      </c>
      <c r="I37" s="40">
        <v>93</v>
      </c>
      <c r="J37" s="42">
        <f t="shared" si="3"/>
        <v>544</v>
      </c>
      <c r="K37" s="43"/>
      <c r="L37" s="43">
        <f t="shared" si="4"/>
        <v>0</v>
      </c>
      <c r="M37" s="40"/>
      <c r="N37" s="40"/>
    </row>
    <row r="38" spans="1:14" s="44" customFormat="1" x14ac:dyDescent="0.25">
      <c r="A38" s="39"/>
      <c r="B38" s="19" t="s">
        <v>82</v>
      </c>
      <c r="C38" s="40"/>
      <c r="D38" s="41" t="s">
        <v>83</v>
      </c>
      <c r="E38" s="40" t="s">
        <v>3</v>
      </c>
      <c r="F38" s="40">
        <v>12</v>
      </c>
      <c r="G38" s="40">
        <v>10</v>
      </c>
      <c r="H38" s="40"/>
      <c r="I38" s="40"/>
      <c r="J38" s="42">
        <f t="shared" si="3"/>
        <v>22</v>
      </c>
      <c r="K38" s="43"/>
      <c r="L38" s="43">
        <f t="shared" si="4"/>
        <v>0</v>
      </c>
      <c r="M38" s="40"/>
      <c r="N38" s="40"/>
    </row>
    <row r="39" spans="1:14" s="44" customFormat="1" x14ac:dyDescent="0.25">
      <c r="A39" s="39"/>
      <c r="B39" s="19" t="s">
        <v>82</v>
      </c>
      <c r="C39" s="40"/>
      <c r="D39" s="41" t="s">
        <v>84</v>
      </c>
      <c r="E39" s="40" t="s">
        <v>3</v>
      </c>
      <c r="F39" s="40">
        <v>6</v>
      </c>
      <c r="G39" s="40">
        <v>5</v>
      </c>
      <c r="H39" s="40"/>
      <c r="I39" s="40"/>
      <c r="J39" s="42">
        <f t="shared" si="3"/>
        <v>11</v>
      </c>
      <c r="K39" s="43"/>
      <c r="L39" s="43">
        <f t="shared" si="4"/>
        <v>0</v>
      </c>
      <c r="M39" s="40"/>
      <c r="N39" s="40"/>
    </row>
    <row r="40" spans="1:14" s="44" customFormat="1" x14ac:dyDescent="0.25">
      <c r="A40" s="39"/>
      <c r="B40" s="19" t="s">
        <v>82</v>
      </c>
      <c r="C40" s="40"/>
      <c r="D40" s="41" t="s">
        <v>85</v>
      </c>
      <c r="E40" s="40" t="s">
        <v>3</v>
      </c>
      <c r="F40" s="40">
        <v>5</v>
      </c>
      <c r="G40" s="40">
        <v>4</v>
      </c>
      <c r="H40" s="40"/>
      <c r="I40" s="40"/>
      <c r="J40" s="42">
        <f t="shared" si="3"/>
        <v>9</v>
      </c>
      <c r="K40" s="43"/>
      <c r="L40" s="43">
        <f>K40*J40</f>
        <v>0</v>
      </c>
      <c r="M40" s="40"/>
      <c r="N40" s="40"/>
    </row>
    <row r="41" spans="1:14" s="44" customFormat="1" x14ac:dyDescent="0.25">
      <c r="A41" s="39"/>
      <c r="B41" s="19" t="s">
        <v>82</v>
      </c>
      <c r="C41" s="40"/>
      <c r="D41" s="41" t="s">
        <v>89</v>
      </c>
      <c r="E41" s="40" t="s">
        <v>3</v>
      </c>
      <c r="F41" s="40"/>
      <c r="G41" s="40"/>
      <c r="H41" s="40">
        <v>6</v>
      </c>
      <c r="I41" s="40"/>
      <c r="J41" s="42">
        <f t="shared" si="3"/>
        <v>6</v>
      </c>
      <c r="K41" s="43"/>
      <c r="L41" s="43">
        <f t="shared" ref="L41:L52" si="5">K41*J41</f>
        <v>0</v>
      </c>
      <c r="M41" s="40"/>
      <c r="N41" s="40"/>
    </row>
    <row r="42" spans="1:14" s="44" customFormat="1" x14ac:dyDescent="0.25">
      <c r="A42" s="39"/>
      <c r="B42" s="19" t="s">
        <v>82</v>
      </c>
      <c r="C42" s="40"/>
      <c r="D42" s="41" t="s">
        <v>90</v>
      </c>
      <c r="E42" s="40" t="s">
        <v>3</v>
      </c>
      <c r="F42" s="40"/>
      <c r="G42" s="40"/>
      <c r="H42" s="40">
        <v>12</v>
      </c>
      <c r="I42" s="40"/>
      <c r="J42" s="42">
        <f t="shared" si="3"/>
        <v>12</v>
      </c>
      <c r="K42" s="43"/>
      <c r="L42" s="43">
        <f t="shared" si="5"/>
        <v>0</v>
      </c>
      <c r="M42" s="40"/>
      <c r="N42" s="40"/>
    </row>
    <row r="43" spans="1:14" s="44" customFormat="1" x14ac:dyDescent="0.25">
      <c r="A43" s="39"/>
      <c r="B43" s="19" t="s">
        <v>82</v>
      </c>
      <c r="C43" s="40"/>
      <c r="D43" s="41" t="s">
        <v>91</v>
      </c>
      <c r="E43" s="40" t="s">
        <v>3</v>
      </c>
      <c r="F43" s="40"/>
      <c r="G43" s="40"/>
      <c r="H43" s="40">
        <v>6</v>
      </c>
      <c r="I43" s="40"/>
      <c r="J43" s="42">
        <f t="shared" si="3"/>
        <v>6</v>
      </c>
      <c r="K43" s="43"/>
      <c r="L43" s="43">
        <f t="shared" si="5"/>
        <v>0</v>
      </c>
      <c r="M43" s="40"/>
      <c r="N43" s="40"/>
    </row>
    <row r="44" spans="1:14" s="44" customFormat="1" x14ac:dyDescent="0.25">
      <c r="A44" s="39"/>
      <c r="B44" s="19" t="s">
        <v>82</v>
      </c>
      <c r="C44" s="40"/>
      <c r="D44" s="41" t="s">
        <v>96</v>
      </c>
      <c r="E44" s="40" t="s">
        <v>3</v>
      </c>
      <c r="F44" s="40"/>
      <c r="G44" s="40"/>
      <c r="H44" s="40">
        <v>6</v>
      </c>
      <c r="I44" s="40"/>
      <c r="J44" s="42">
        <f t="shared" si="3"/>
        <v>6</v>
      </c>
      <c r="K44" s="43"/>
      <c r="L44" s="43">
        <f t="shared" si="5"/>
        <v>0</v>
      </c>
      <c r="M44" s="40"/>
      <c r="N44" s="40"/>
    </row>
    <row r="45" spans="1:14" s="44" customFormat="1" x14ac:dyDescent="0.25">
      <c r="A45" s="39"/>
      <c r="B45" s="19" t="s">
        <v>82</v>
      </c>
      <c r="C45" s="40"/>
      <c r="D45" s="41" t="s">
        <v>97</v>
      </c>
      <c r="E45" s="40" t="s">
        <v>3</v>
      </c>
      <c r="F45" s="40"/>
      <c r="G45" s="40"/>
      <c r="H45" s="40">
        <v>12</v>
      </c>
      <c r="I45" s="40"/>
      <c r="J45" s="42">
        <f t="shared" si="3"/>
        <v>12</v>
      </c>
      <c r="K45" s="43"/>
      <c r="L45" s="43">
        <f t="shared" si="5"/>
        <v>0</v>
      </c>
      <c r="M45" s="40"/>
      <c r="N45" s="40"/>
    </row>
    <row r="46" spans="1:14" s="44" customFormat="1" x14ac:dyDescent="0.25">
      <c r="A46" s="39"/>
      <c r="B46" s="19" t="s">
        <v>82</v>
      </c>
      <c r="C46" s="40"/>
      <c r="D46" s="41" t="s">
        <v>98</v>
      </c>
      <c r="E46" s="40" t="s">
        <v>3</v>
      </c>
      <c r="F46" s="40"/>
      <c r="G46" s="40"/>
      <c r="H46" s="40">
        <v>6</v>
      </c>
      <c r="I46" s="40"/>
      <c r="J46" s="42">
        <f t="shared" si="3"/>
        <v>6</v>
      </c>
      <c r="K46" s="43"/>
      <c r="L46" s="43">
        <f t="shared" si="5"/>
        <v>0</v>
      </c>
      <c r="M46" s="40"/>
      <c r="N46" s="40"/>
    </row>
    <row r="47" spans="1:14" s="44" customFormat="1" x14ac:dyDescent="0.25">
      <c r="A47" s="39"/>
      <c r="B47" s="19" t="s">
        <v>82</v>
      </c>
      <c r="C47" s="40"/>
      <c r="D47" s="41" t="s">
        <v>86</v>
      </c>
      <c r="E47" s="40" t="s">
        <v>3</v>
      </c>
      <c r="F47" s="40"/>
      <c r="G47" s="40"/>
      <c r="H47" s="40"/>
      <c r="I47" s="40">
        <v>10</v>
      </c>
      <c r="J47" s="42">
        <f t="shared" si="3"/>
        <v>10</v>
      </c>
      <c r="K47" s="43"/>
      <c r="L47" s="43">
        <f t="shared" si="5"/>
        <v>0</v>
      </c>
      <c r="M47" s="40"/>
      <c r="N47" s="40"/>
    </row>
    <row r="48" spans="1:14" s="44" customFormat="1" x14ac:dyDescent="0.25">
      <c r="A48" s="39"/>
      <c r="B48" s="19" t="s">
        <v>82</v>
      </c>
      <c r="C48" s="40"/>
      <c r="D48" s="41" t="s">
        <v>87</v>
      </c>
      <c r="E48" s="40" t="s">
        <v>3</v>
      </c>
      <c r="F48" s="40"/>
      <c r="G48" s="40"/>
      <c r="H48" s="40"/>
      <c r="I48" s="40">
        <v>5</v>
      </c>
      <c r="J48" s="42">
        <f t="shared" si="3"/>
        <v>5</v>
      </c>
      <c r="K48" s="43"/>
      <c r="L48" s="43">
        <f t="shared" si="5"/>
        <v>0</v>
      </c>
      <c r="M48" s="40"/>
      <c r="N48" s="40"/>
    </row>
    <row r="49" spans="1:16" s="44" customFormat="1" x14ac:dyDescent="0.25">
      <c r="A49" s="39"/>
      <c r="B49" s="19" t="s">
        <v>82</v>
      </c>
      <c r="C49" s="40"/>
      <c r="D49" s="41" t="s">
        <v>88</v>
      </c>
      <c r="E49" s="40" t="s">
        <v>3</v>
      </c>
      <c r="F49" s="40"/>
      <c r="G49" s="40"/>
      <c r="H49" s="40"/>
      <c r="I49" s="40">
        <v>4</v>
      </c>
      <c r="J49" s="42">
        <f t="shared" si="3"/>
        <v>4</v>
      </c>
      <c r="K49" s="43"/>
      <c r="L49" s="43">
        <f t="shared" si="5"/>
        <v>0</v>
      </c>
      <c r="M49" s="40"/>
      <c r="N49" s="40"/>
    </row>
    <row r="50" spans="1:16" s="44" customFormat="1" x14ac:dyDescent="0.25">
      <c r="A50" s="39"/>
      <c r="B50" s="19" t="s">
        <v>53</v>
      </c>
      <c r="C50" s="40"/>
      <c r="D50" s="41" t="s">
        <v>92</v>
      </c>
      <c r="E50" s="40" t="s">
        <v>3</v>
      </c>
      <c r="F50" s="40">
        <v>1</v>
      </c>
      <c r="G50" s="40">
        <v>1</v>
      </c>
      <c r="H50" s="40">
        <v>1</v>
      </c>
      <c r="I50" s="40">
        <v>1</v>
      </c>
      <c r="J50" s="42">
        <f t="shared" si="3"/>
        <v>4</v>
      </c>
      <c r="K50" s="43"/>
      <c r="L50" s="43">
        <f t="shared" si="5"/>
        <v>0</v>
      </c>
      <c r="M50" s="40"/>
      <c r="N50" s="40"/>
    </row>
    <row r="51" spans="1:16" s="44" customFormat="1" x14ac:dyDescent="0.25">
      <c r="A51" s="39"/>
      <c r="B51" s="19" t="s">
        <v>93</v>
      </c>
      <c r="C51" s="40"/>
      <c r="D51" s="41"/>
      <c r="E51" s="40" t="s">
        <v>3</v>
      </c>
      <c r="F51" s="40">
        <v>2</v>
      </c>
      <c r="G51" s="40">
        <v>2</v>
      </c>
      <c r="H51" s="40">
        <v>2</v>
      </c>
      <c r="I51" s="40">
        <v>2</v>
      </c>
      <c r="J51" s="42">
        <f t="shared" si="3"/>
        <v>8</v>
      </c>
      <c r="K51" s="43"/>
      <c r="L51" s="43">
        <f t="shared" si="5"/>
        <v>0</v>
      </c>
      <c r="M51" s="40"/>
      <c r="N51" s="40"/>
    </row>
    <row r="52" spans="1:16" s="44" customFormat="1" x14ac:dyDescent="0.25">
      <c r="A52" s="39"/>
      <c r="B52" s="19" t="s">
        <v>94</v>
      </c>
      <c r="C52" s="40"/>
      <c r="D52" s="41"/>
      <c r="E52" s="40" t="s">
        <v>3</v>
      </c>
      <c r="F52" s="40">
        <v>3</v>
      </c>
      <c r="G52" s="40">
        <v>3</v>
      </c>
      <c r="H52" s="40">
        <v>6</v>
      </c>
      <c r="I52" s="40">
        <v>3</v>
      </c>
      <c r="J52" s="42">
        <f t="shared" si="3"/>
        <v>15</v>
      </c>
      <c r="K52" s="43"/>
      <c r="L52" s="43">
        <f t="shared" si="5"/>
        <v>0</v>
      </c>
      <c r="M52" s="40"/>
      <c r="N52" s="40"/>
    </row>
    <row r="53" spans="1:16" x14ac:dyDescent="0.25">
      <c r="A53" s="35"/>
      <c r="B53" s="6"/>
      <c r="C53" s="54"/>
      <c r="D53" s="1"/>
      <c r="E53" s="54"/>
      <c r="F53" s="54"/>
      <c r="G53" s="54"/>
      <c r="H53" s="54"/>
      <c r="I53" s="54"/>
      <c r="J53" s="55"/>
      <c r="K53" s="57" t="s">
        <v>107</v>
      </c>
      <c r="L53" s="55">
        <f>SUM(L16:L52)</f>
        <v>0</v>
      </c>
      <c r="M53" s="54"/>
      <c r="N53" s="54"/>
    </row>
    <row r="55" spans="1:16" x14ac:dyDescent="0.25">
      <c r="A55" s="15"/>
      <c r="B55" s="16" t="s">
        <v>20</v>
      </c>
      <c r="C55" s="17"/>
      <c r="D55" s="17"/>
      <c r="E55" s="17"/>
      <c r="F55" s="17"/>
      <c r="G55" s="17"/>
      <c r="H55" s="17"/>
      <c r="I55" s="17"/>
      <c r="J55" s="20"/>
      <c r="K55" s="17"/>
      <c r="L55" s="17"/>
      <c r="M55" s="17"/>
      <c r="N55" s="17"/>
    </row>
    <row r="56" spans="1:16" ht="35.25" customHeight="1" x14ac:dyDescent="0.25">
      <c r="A56" s="15" t="s">
        <v>21</v>
      </c>
      <c r="B56" s="82" t="s">
        <v>22</v>
      </c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</row>
    <row r="57" spans="1:16" ht="55.5" customHeight="1" x14ac:dyDescent="0.25">
      <c r="A57" s="18" t="s">
        <v>21</v>
      </c>
      <c r="B57" s="80" t="s">
        <v>23</v>
      </c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</row>
    <row r="58" spans="1:16" x14ac:dyDescent="0.25">
      <c r="A58" s="15" t="s">
        <v>21</v>
      </c>
      <c r="B58" s="81" t="s">
        <v>24</v>
      </c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</row>
    <row r="59" spans="1:16" x14ac:dyDescent="0.25">
      <c r="A59" s="23" t="s">
        <v>21</v>
      </c>
      <c r="B59" s="83" t="s">
        <v>105</v>
      </c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</row>
  </sheetData>
  <mergeCells count="4">
    <mergeCell ref="B56:M56"/>
    <mergeCell ref="B57:M57"/>
    <mergeCell ref="B58:M58"/>
    <mergeCell ref="B59:P59"/>
  </mergeCells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работа</vt:lpstr>
      <vt:lpstr>материал</vt:lpstr>
      <vt:lpstr>ЛСР!Область_печати</vt:lpstr>
      <vt:lpstr>материал!Область_печати</vt:lpstr>
      <vt:lpstr>работа!Область_печати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2026-05-13T06:13:28Z</dcterms:modified>
</cp:coreProperties>
</file>