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5. Двери в кладовые\"/>
    </mc:Choice>
  </mc:AlternateContent>
  <xr:revisionPtr revIDLastSave="0" documentId="13_ncr:1_{4EA4598D-97E4-4E02-AACA-4FBBCD5BB592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H17" i="1"/>
  <c r="I17" i="1" a="1"/>
  <c r="I17" i="1" s="1"/>
  <c r="J17" i="1" s="1"/>
  <c r="J16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H21" i="1"/>
  <c r="L21" i="1" a="1"/>
  <c r="L21" i="1" s="1"/>
  <c r="I21" i="1" a="1"/>
  <c r="I21" i="1" s="1"/>
  <c r="J21" i="1" s="1"/>
  <c r="G7" i="3"/>
  <c r="G6" i="3"/>
  <c r="G5" i="3"/>
  <c r="G4" i="3"/>
  <c r="G8" i="3" s="1"/>
  <c r="E5" i="2"/>
  <c r="E4" i="2"/>
  <c r="E6" i="2" s="1"/>
  <c r="J20" i="1" l="1"/>
  <c r="J19" i="1"/>
  <c r="J18" i="1" s="1"/>
  <c r="J15" i="1"/>
  <c r="J14" i="1" s="1"/>
  <c r="J23" i="1"/>
  <c r="E7" i="2" s="1"/>
  <c r="J24" i="1" l="1"/>
  <c r="G9" i="3" s="1"/>
  <c r="J11" i="1"/>
  <c r="J10" i="1" s="1"/>
  <c r="J9" i="1" s="1"/>
  <c r="J22" i="1" s="1"/>
</calcChain>
</file>

<file path=xl/sharedStrings.xml><?xml version="1.0" encoding="utf-8"?>
<sst xmlns="http://schemas.openxmlformats.org/spreadsheetml/2006/main" count="104" uniqueCount="64">
  <si>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9</t>
  </si>
  <si>
    <t>Ведомость объемов работ и расхода материалов по работе: Монтаж дверей в кладовые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</si>
  <si>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</si>
  <si>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</si>
  <si>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</si>
  <si>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</si>
  <si>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</si>
  <si>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</si>
  <si>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</si>
  <si>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</si>
  <si>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</si>
  <si>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</si>
  <si>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</si>
  <si>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</si>
  <si>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</si>
  <si>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</si>
  <si>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08.05</t>
  </si>
  <si>
    <t>Монтаж дверей в кладовые</t>
  </si>
  <si>
    <t>08.05.01</t>
  </si>
  <si>
    <t>08.05.01.00</t>
  </si>
  <si>
    <t>Работы:</t>
  </si>
  <si>
    <t>Установка доводчика</t>
  </si>
  <si>
    <t>шт</t>
  </si>
  <si>
    <t>Материалы:</t>
  </si>
  <si>
    <t>1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</si>
  <si>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</si>
  <si>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</si>
  <si>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</si>
  <si>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</si>
  <si>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ДПС Оп 2080х870 левая EIS30 RAL7024</t>
  </si>
  <si>
    <t>2</t>
  </si>
  <si>
    <t>ДПС Оп 2080х1170 левая EIS30 RAL7024</t>
  </si>
  <si>
    <t>3</t>
  </si>
  <si>
    <t>Пена монтажная</t>
  </si>
  <si>
    <t>противопожарная</t>
  </si>
  <si>
    <t>баллон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</si>
  <si>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</si>
  <si>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</si>
  <si>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</si>
  <si>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</si>
  <si>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</si>
  <si>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</si>
  <si>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</si>
  <si>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</si>
  <si>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</si>
  <si>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</si>
  <si>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</si>
  <si>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</si>
  <si>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</si>
  <si>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ГП-75.09.08.05 Секция 9_Монтаж дверей в кладовые №1</t>
  </si>
  <si>
    <t>071cf743-5017-11f1-9618-db392af1e994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</si>
  <si>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</si>
  <si>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</si>
  <si>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</si>
  <si>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</si>
  <si>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</si>
  <si>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</si>
  <si>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Проверка:</t>
  </si>
  <si>
    <t xml:space="preserve">Проверка: </t>
  </si>
  <si>
    <t>Локальный сметный расчет (ЛСР) №1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</si>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</sst>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8"/>
      <name val="Arial"/>
      <family val="2"/>
      <charset val="204"/>
    </font>
    <font>
      <b/>
      <u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5" fillId="0" borderId="0"/>
    <xf numFmtId="0" fontId="1" fillId="0" borderId="0"/>
    <xf numFmtId="0" fontId="6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</cellStyleXfs>
  <cellXfs count="8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0" fontId="5" fillId="0" borderId="0" xfId="1"/>
    <xf numFmtId="0" fontId="9" fillId="0" borderId="0" xfId="2" applyFont="1" applyAlignment="1">
      <alignment horizontal="left" vertical="center"/>
    </xf>
    <xf numFmtId="0" fontId="4" fillId="0" borderId="0" xfId="2" applyFont="1"/>
    <xf numFmtId="0" fontId="5" fillId="0" borderId="0" xfId="2" applyFont="1" applyAlignment="1">
      <alignment vertical="center"/>
    </xf>
    <xf numFmtId="165" fontId="5" fillId="0" borderId="0" xfId="2" applyNumberFormat="1" applyFont="1" applyAlignment="1">
      <alignment vertical="center"/>
    </xf>
    <xf numFmtId="165" fontId="8" fillId="0" borderId="0" xfId="2" applyNumberFormat="1" applyFont="1" applyAlignment="1">
      <alignment vertical="center"/>
    </xf>
    <xf numFmtId="165" fontId="5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5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4" fillId="0" borderId="0" xfId="2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6" borderId="7" xfId="0" applyFill="1" applyBorder="1" applyAlignment="1">
      <alignment horizontal="righ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6" xfId="0" applyFont="1" applyFill="1" applyBorder="1" applyAlignment="1">
      <alignment horizontal="right" vertical="center"/>
    </xf>
  </cellXfs>
  <cellStyles count="7">
    <cellStyle name="Excel Built-in Normal" xfId="6" xr:uid="{30A48DE8-C796-4A08-97AB-45B19050C6E5}"/>
    <cellStyle name="Обычный" xfId="0" builtinId="0"/>
    <cellStyle name="Обычный 2" xfId="3" xr:uid="{81198058-0125-496B-A24E-3796B63A056B}"/>
    <cellStyle name="Обычный 2 2" xfId="5" xr:uid="{EF52CA6C-0D8B-4674-8D4B-63FF445F3901}"/>
    <cellStyle name="Обычный 3" xfId="2" xr:uid="{A5105A7C-74A2-4E9B-B6D9-4B44622D609B}"/>
    <cellStyle name="Обычный 4" xfId="1" xr:uid="{C16F17A9-15C9-41CE-B4A1-1A1BD45E2355}"/>
    <cellStyle name="Финансовый 2" xfId="4" xr:uid="{1387E84E-FED6-458B-A457-9535CAA1ED1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DD626D-3A13-43E0-9710-8574ADE6B2AE}" name="Р" displayName="Р" ref="A3:F6" totalsRowCount="1" headerRowDxfId="37" headerRowBorderDxfId="36" tableBorderDxfId="35" totalsRowBorderDxfId="34">
  <autoFilter ref="A3:F5" xr:uid="{40DD626D-3A13-43E0-9710-8574ADE6B2AE}"/>
  <tableColumns count="6">
    <tableColumn id="1" xr3:uid="{28084914-6381-4EDE-A6A5-0CEEC7250911}" name="Наименование" totalsRowLabel="Итог" dataDxfId="33" totalsRowDxfId="32"/>
    <tableColumn id="2" xr3:uid="{522063E1-3662-496D-9539-6110DCB01448}" name="Ед. изм." dataDxfId="31" totalsRowDxfId="30"/>
    <tableColumn id="3" xr3:uid="{C9F1382B-9F7A-4F05-A9D9-96EBFD6B7CBA}" name="Количество" dataDxfId="29" totalsRowDxfId="28"/>
    <tableColumn id="4" xr3:uid="{50F11F91-BFAA-402D-B180-23CDD489580D}" name="Цена за ед., руб" dataDxfId="27" totalsRowDxfId="26"/>
    <tableColumn id="5" xr3:uid="{1861C724-82F8-4D90-B6BA-E023CE912694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29399C07-D16F-40DF-A49D-1EDEECF0C974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B78863-44FF-44A0-A92A-8D68F1C4252B}" name="М" displayName="М" ref="A3:I8" totalsRowCount="1" headerRowDxfId="21" headerRowBorderDxfId="20" tableBorderDxfId="19" totalsRowBorderDxfId="18">
  <autoFilter ref="A3:I7" xr:uid="{6AB78863-44FF-44A0-A92A-8D68F1C4252B}"/>
  <tableColumns count="9">
    <tableColumn id="1" xr3:uid="{71BA74A0-BC3D-4485-B340-19C01A08C887}" name="Наим." totalsRowLabel="Итог" dataDxfId="17" totalsRowDxfId="16"/>
    <tableColumn id="2" xr3:uid="{9265F7ED-80B4-4B2A-AE36-3117A4186ED8}" name="Артикул, марка, произв." dataDxfId="15" totalsRowDxfId="14"/>
    <tableColumn id="3" xr3:uid="{1288FEAC-A14A-4761-8D61-516C0537B26F}" name="Хар-ка" dataDxfId="13" totalsRowDxfId="12"/>
    <tableColumn id="4" xr3:uid="{09CD7B46-E852-46C3-A1A7-1C725F3D1315}" name="Ед. изм." dataDxfId="11" totalsRowDxfId="10"/>
    <tableColumn id="5" xr3:uid="{1FF68564-447F-44FA-9243-A36F05297BED}" name="Количество" dataDxfId="9" totalsRowDxfId="8"/>
    <tableColumn id="6" xr3:uid="{AF6873D8-0131-48D7-AC0F-8A409A9EC32A}" name="Цена за ед., руб" dataDxfId="7" totalsRowDxfId="6"/>
    <tableColumn id="7" xr3:uid="{1852FFBE-61CA-422D-9F9F-8E830D6A82A7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197908C0-BAAB-470B-9D6D-98D08126D268}" name="Прим." dataDxfId="3" totalsRowDxfId="2"/>
    <tableColumn id="9" xr3:uid="{65992C62-D7D6-4ACA-8070-5BEE6167501F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33"/>
  <sheetViews>
    <sheetView tabSelected="1" workbookViewId="0">
      <pane ySplit="7" topLeftCell="A8" activePane="bottomLeft" state="frozen"/>
      <selection pane="bottomLeft" activeCell="L40" sqref="L40"/>
    </sheetView>
  </sheetViews>
  <sheetFormatPr defaultColWidth="10.5" defaultRowHeight="11.45" customHeight="1" outlineLevelRow="4" x14ac:dyDescent="0.2"/>
  <cols>
    <col min="1" max="1" width="9.83203125" style="44" customWidth="1"/>
    <col min="2" max="2" width="36" style="44" customWidth="1"/>
    <col min="3" max="3" width="15.83203125" style="44" customWidth="1"/>
    <col min="4" max="4" width="17" style="44" customWidth="1"/>
    <col min="5" max="5" width="10" style="44" customWidth="1"/>
    <col min="6" max="6" width="9.6640625" style="44" customWidth="1"/>
    <col min="7" max="7" width="10.5" style="44" customWidth="1"/>
    <col min="8" max="8" width="14.6640625" style="44" customWidth="1"/>
    <col min="9" max="9" width="16" style="44" customWidth="1"/>
    <col min="10" max="10" width="17" style="44" customWidth="1"/>
    <col min="11" max="11" width="35" style="44" customWidth="1"/>
    <col min="12" max="12" width="23.33203125" style="44" customWidth="1"/>
    <col min="13" max="16384" width="10.5" style="45"/>
  </cols>
  <sheetData>
    <row r="1" spans="1:12" ht="11.1" customHeight="1" x14ac:dyDescent="0.2"/>
    <row r="2" spans="1:12" ht="11.1" customHeight="1" x14ac:dyDescent="0.2">
      <c r="B2" s="67" t="s">
        <v>59</v>
      </c>
      <c r="C2" s="67"/>
      <c r="D2" s="67"/>
      <c r="E2" s="67"/>
      <c r="F2" s="67"/>
      <c r="G2" s="67"/>
      <c r="H2" s="67"/>
      <c r="I2" s="67"/>
      <c r="J2" s="67"/>
    </row>
    <row r="3" spans="1:12" ht="11.25" x14ac:dyDescent="0.2">
      <c r="B3" s="66" t="s">
        <v>0</v>
      </c>
      <c r="C3" s="66"/>
      <c r="D3" s="66"/>
      <c r="E3" s="66"/>
      <c r="F3" s="66"/>
      <c r="G3" s="66"/>
      <c r="H3" s="66"/>
      <c r="I3" s="66"/>
      <c r="J3" s="66"/>
      <c r="K3" s="66"/>
    </row>
    <row r="4" spans="1:12" ht="11.1" customHeight="1" x14ac:dyDescent="0.2">
      <c r="B4" s="66" t="s">
        <v>1</v>
      </c>
      <c r="C4" s="66"/>
      <c r="D4" s="66"/>
      <c r="E4" s="66"/>
      <c r="F4" s="66"/>
      <c r="G4" s="66"/>
      <c r="H4" s="66"/>
      <c r="I4" s="66"/>
      <c r="J4" s="66"/>
      <c r="K4" s="66"/>
    </row>
    <row r="5" spans="1:12" ht="11.1" customHeight="1" x14ac:dyDescent="0.2"/>
    <row r="6" spans="1:12" ht="11.1" customHeight="1" x14ac:dyDescent="0.2">
      <c r="A6" s="68" t="s">
        <v>2</v>
      </c>
      <c r="B6" s="68" t="s">
        <v>3</v>
      </c>
      <c r="C6" s="70" t="s">
        <v>4</v>
      </c>
      <c r="D6" s="72" t="s">
        <v>5</v>
      </c>
      <c r="E6" s="68" t="s">
        <v>6</v>
      </c>
      <c r="F6" s="74" t="s">
        <v>7</v>
      </c>
      <c r="G6" s="76" t="s">
        <v>8</v>
      </c>
      <c r="H6" s="68" t="s">
        <v>9</v>
      </c>
      <c r="I6" s="74" t="s">
        <v>10</v>
      </c>
      <c r="J6" s="74" t="s">
        <v>11</v>
      </c>
      <c r="K6" s="68" t="s">
        <v>12</v>
      </c>
      <c r="L6" s="74" t="s">
        <v>13</v>
      </c>
    </row>
    <row r="7" spans="1:12" ht="11.1" customHeight="1" x14ac:dyDescent="0.2">
      <c r="A7" s="69"/>
      <c r="B7" s="69"/>
      <c r="C7" s="71"/>
      <c r="D7" s="73"/>
      <c r="E7" s="69"/>
      <c r="F7" s="75"/>
      <c r="G7" s="77"/>
      <c r="H7" s="69"/>
      <c r="I7" s="75"/>
      <c r="J7" s="75"/>
      <c r="K7" s="69"/>
      <c r="L7" s="75"/>
    </row>
    <row r="8" spans="1:12" ht="11.1" customHeight="1" x14ac:dyDescent="0.2">
      <c r="A8" s="4" t="s">
        <v>14</v>
      </c>
      <c r="B8" s="46" t="s">
        <v>15</v>
      </c>
      <c r="C8" s="3"/>
      <c r="D8" s="3"/>
      <c r="E8" s="4"/>
      <c r="F8" s="5"/>
      <c r="G8" s="5"/>
      <c r="H8" s="5"/>
      <c r="I8" s="37"/>
      <c r="J8" s="37"/>
      <c r="K8" s="3"/>
      <c r="L8" s="3"/>
    </row>
    <row r="9" spans="1:12" ht="11.1" customHeight="1" outlineLevel="1" x14ac:dyDescent="0.2">
      <c r="A9" s="7" t="s">
        <v>16</v>
      </c>
      <c r="B9" s="47" t="s">
        <v>17</v>
      </c>
      <c r="C9" s="6"/>
      <c r="D9" s="6"/>
      <c r="E9" s="7"/>
      <c r="F9" s="8"/>
      <c r="G9" s="8"/>
      <c r="H9" s="8"/>
      <c r="I9" s="38"/>
      <c r="J9" s="38">
        <f>SUM($J$10)</f>
        <v>0</v>
      </c>
      <c r="K9" s="6"/>
      <c r="L9" s="6"/>
    </row>
    <row r="10" spans="1:12" ht="11.1" customHeight="1" outlineLevel="2" x14ac:dyDescent="0.2">
      <c r="A10" s="10" t="s">
        <v>18</v>
      </c>
      <c r="B10" s="48" t="s">
        <v>17</v>
      </c>
      <c r="C10" s="9"/>
      <c r="D10" s="9"/>
      <c r="E10" s="10"/>
      <c r="F10" s="11"/>
      <c r="G10" s="12"/>
      <c r="H10" s="12"/>
      <c r="I10" s="39"/>
      <c r="J10" s="39">
        <f>SUM($J$11)</f>
        <v>0</v>
      </c>
      <c r="K10" s="13"/>
      <c r="L10" s="13"/>
    </row>
    <row r="11" spans="1:12" ht="11.1" customHeight="1" outlineLevel="3" x14ac:dyDescent="0.2">
      <c r="A11" s="10" t="s">
        <v>19</v>
      </c>
      <c r="B11" s="48" t="s">
        <v>17</v>
      </c>
      <c r="C11" s="9"/>
      <c r="D11" s="9"/>
      <c r="E11" s="10"/>
      <c r="F11" s="11"/>
      <c r="G11" s="12"/>
      <c r="H11" s="12"/>
      <c r="I11" s="39"/>
      <c r="J11" s="39">
        <f>SUM($J$18,$J$16,$J$14,$J$12)</f>
        <v>0</v>
      </c>
      <c r="K11" s="13"/>
      <c r="L11" s="13"/>
    </row>
    <row r="12" spans="1:12" ht="11.1" customHeight="1" outlineLevel="4" x14ac:dyDescent="0.2">
      <c r="A12" s="49"/>
      <c r="B12" s="48" t="s">
        <v>20</v>
      </c>
      <c r="C12" s="14"/>
      <c r="D12" s="14"/>
      <c r="E12" s="14"/>
      <c r="F12" s="14"/>
      <c r="G12" s="14"/>
      <c r="H12" s="14"/>
      <c r="I12" s="40"/>
      <c r="J12" s="41">
        <f>SUM($J$13)</f>
        <v>0</v>
      </c>
      <c r="K12" s="12"/>
      <c r="L12" s="12"/>
    </row>
    <row r="13" spans="1:12" ht="11.1" customHeight="1" outlineLevel="4" x14ac:dyDescent="0.2">
      <c r="A13" s="16"/>
      <c r="B13" s="50" t="s">
        <v>21</v>
      </c>
      <c r="C13" s="15"/>
      <c r="D13" s="15"/>
      <c r="E13" s="16" t="s">
        <v>22</v>
      </c>
      <c r="F13" s="17"/>
      <c r="G13" s="18">
        <v>22</v>
      </c>
      <c r="H13" s="18">
        <f>SUM($G$13:$G$13)</f>
        <v>22</v>
      </c>
      <c r="I13" s="42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2">
        <f>ROUND($H$13*$I$13,2)</f>
        <v>0</v>
      </c>
      <c r="K13" s="15"/>
      <c r="L13" s="15"/>
    </row>
    <row r="14" spans="1:12" ht="11.1" customHeight="1" outlineLevel="4" x14ac:dyDescent="0.2">
      <c r="A14" s="49"/>
      <c r="B14" s="48" t="s">
        <v>23</v>
      </c>
      <c r="C14" s="14"/>
      <c r="D14" s="14"/>
      <c r="E14" s="14"/>
      <c r="F14" s="14"/>
      <c r="G14" s="14"/>
      <c r="H14" s="14"/>
      <c r="I14" s="40"/>
      <c r="J14" s="41">
        <f>SUM($J$15)</f>
        <v>0</v>
      </c>
      <c r="K14" s="12"/>
      <c r="L14" s="12"/>
    </row>
    <row r="15" spans="1:12" ht="35.1" customHeight="1" outlineLevel="4" x14ac:dyDescent="0.2">
      <c r="A15" s="16" t="s">
        <v>24</v>
      </c>
      <c r="B15" s="50" t="s">
        <v>25</v>
      </c>
      <c r="C15" s="15"/>
      <c r="D15" s="15" t="s">
        <v>26</v>
      </c>
      <c r="E15" s="16" t="s">
        <v>22</v>
      </c>
      <c r="F15" s="17"/>
      <c r="G15" s="18">
        <v>22</v>
      </c>
      <c r="H15" s="18">
        <f>SUM($G$15:$G$15)</f>
        <v>22</v>
      </c>
      <c r="I15" s="42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42">
        <f>ROUND($H$15*$I$15,2)</f>
        <v>0</v>
      </c>
      <c r="K15" s="15"/>
      <c r="L15" s="1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1.1" customHeight="1" outlineLevel="4" x14ac:dyDescent="0.2">
      <c r="A16" s="49"/>
      <c r="B16" s="48" t="s">
        <v>20</v>
      </c>
      <c r="C16" s="14"/>
      <c r="D16" s="14"/>
      <c r="E16" s="14"/>
      <c r="F16" s="14"/>
      <c r="G16" s="14"/>
      <c r="H16" s="14"/>
      <c r="I16" s="40"/>
      <c r="J16" s="41">
        <f>SUM($J$17)</f>
        <v>0</v>
      </c>
      <c r="K16" s="12"/>
      <c r="L16" s="12"/>
    </row>
    <row r="17" spans="1:20" ht="23.1" customHeight="1" outlineLevel="4" x14ac:dyDescent="0.2">
      <c r="A17" s="16"/>
      <c r="B17" s="50" t="s">
        <v>27</v>
      </c>
      <c r="C17" s="15"/>
      <c r="D17" s="15"/>
      <c r="E17" s="16" t="s">
        <v>22</v>
      </c>
      <c r="F17" s="17"/>
      <c r="G17" s="18">
        <v>22</v>
      </c>
      <c r="H17" s="18">
        <f>SUM($G$17:$G$17)</f>
        <v>22</v>
      </c>
      <c r="I17" s="42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42">
        <f>ROUND($H$17*$I$17,2)</f>
        <v>0</v>
      </c>
      <c r="K17" s="15"/>
      <c r="L17" s="15"/>
    </row>
    <row r="18" spans="1:20" ht="11.1" customHeight="1" outlineLevel="4" x14ac:dyDescent="0.2">
      <c r="A18" s="49"/>
      <c r="B18" s="48" t="s">
        <v>23</v>
      </c>
      <c r="C18" s="14"/>
      <c r="D18" s="14"/>
      <c r="E18" s="14"/>
      <c r="F18" s="14"/>
      <c r="G18" s="14"/>
      <c r="H18" s="14"/>
      <c r="I18" s="40"/>
      <c r="J18" s="41">
        <f>SUM($J$19:$J$21)</f>
        <v>0</v>
      </c>
      <c r="K18" s="12"/>
      <c r="L18" s="12"/>
    </row>
    <row r="19" spans="1:20" ht="35.1" customHeight="1" outlineLevel="4" x14ac:dyDescent="0.2">
      <c r="A19" s="16" t="s">
        <v>24</v>
      </c>
      <c r="B19" s="50" t="s">
        <v>28</v>
      </c>
      <c r="C19" s="15"/>
      <c r="D19" s="15" t="s">
        <v>29</v>
      </c>
      <c r="E19" s="16" t="s">
        <v>22</v>
      </c>
      <c r="F19" s="17"/>
      <c r="G19" s="18">
        <v>21</v>
      </c>
      <c r="H19" s="18">
        <f>SUM($G$19:$G$19)</f>
        <v>21</v>
      </c>
      <c r="I19" s="42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42">
        <f>ROUND($H$19*$I$19,2)</f>
        <v>0</v>
      </c>
      <c r="K19" s="15"/>
      <c r="L19" s="1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20" ht="35.1" customHeight="1" outlineLevel="4" x14ac:dyDescent="0.2">
      <c r="A20" s="16" t="s">
        <v>30</v>
      </c>
      <c r="B20" s="50" t="s">
        <v>28</v>
      </c>
      <c r="C20" s="15"/>
      <c r="D20" s="15" t="s">
        <v>31</v>
      </c>
      <c r="E20" s="16" t="s">
        <v>22</v>
      </c>
      <c r="F20" s="17"/>
      <c r="G20" s="18">
        <v>1</v>
      </c>
      <c r="H20" s="18">
        <f>SUM($G$20:$G$20)</f>
        <v>1</v>
      </c>
      <c r="I20" s="42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42">
        <f>ROUND($H$20*$I$20,2)</f>
        <v>0</v>
      </c>
      <c r="K20" s="15"/>
      <c r="L20" s="1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20" ht="11.1" customHeight="1" outlineLevel="4" x14ac:dyDescent="0.2">
      <c r="A21" s="16" t="s">
        <v>32</v>
      </c>
      <c r="B21" s="50" t="s">
        <v>33</v>
      </c>
      <c r="C21" s="15"/>
      <c r="D21" s="15" t="s">
        <v>34</v>
      </c>
      <c r="E21" s="16" t="s">
        <v>35</v>
      </c>
      <c r="F21" s="19">
        <v>0.67</v>
      </c>
      <c r="G21" s="18">
        <v>15</v>
      </c>
      <c r="H21" s="18">
        <f>SUM($G$21:$G$21)</f>
        <v>15</v>
      </c>
      <c r="I21" s="42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42">
        <f>ROUND($H$21*$I$21,2)</f>
        <v>0</v>
      </c>
      <c r="K21" s="15"/>
      <c r="L21" s="1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20" ht="11.1" customHeight="1" x14ac:dyDescent="0.2">
      <c r="A22" s="51"/>
      <c r="B22" s="85" t="s">
        <v>60</v>
      </c>
      <c r="C22" s="86"/>
      <c r="D22" s="86"/>
      <c r="E22" s="86"/>
      <c r="F22" s="86"/>
      <c r="G22" s="86"/>
      <c r="H22" s="86"/>
      <c r="I22" s="82"/>
      <c r="J22" s="43">
        <f>$J$9</f>
        <v>0</v>
      </c>
      <c r="K22" s="53"/>
      <c r="L22" s="53"/>
    </row>
    <row r="23" spans="1:20" ht="11.1" customHeight="1" x14ac:dyDescent="0.2">
      <c r="A23" s="51"/>
      <c r="B23" s="85" t="s">
        <v>61</v>
      </c>
      <c r="C23" s="86"/>
      <c r="D23" s="86"/>
      <c r="E23" s="86"/>
      <c r="F23" s="86"/>
      <c r="G23" s="86"/>
      <c r="H23" s="86" t="s">
        <v>36</v>
      </c>
      <c r="I23" s="82"/>
      <c r="J23" s="43">
        <f>SUM($J$16,$J$12)</f>
        <v>0</v>
      </c>
      <c r="K23" s="53"/>
      <c r="L23" s="53"/>
    </row>
    <row r="24" spans="1:20" ht="11.1" customHeight="1" x14ac:dyDescent="0.2">
      <c r="A24" s="51"/>
      <c r="B24" s="85" t="s">
        <v>62</v>
      </c>
      <c r="C24" s="86"/>
      <c r="D24" s="86"/>
      <c r="E24" s="86"/>
      <c r="F24" s="86"/>
      <c r="G24" s="86"/>
      <c r="H24" s="86" t="s">
        <v>37</v>
      </c>
      <c r="I24" s="82"/>
      <c r="J24" s="43">
        <f>SUM($J$18,$J$14)</f>
        <v>0</v>
      </c>
      <c r="K24" s="53"/>
      <c r="L24" s="53"/>
    </row>
    <row r="25" spans="1:20" ht="11.1" customHeight="1" x14ac:dyDescent="0.2">
      <c r="A25" s="51"/>
      <c r="B25" s="85" t="s">
        <v>63</v>
      </c>
      <c r="C25" s="86"/>
      <c r="D25" s="86"/>
      <c r="E25" s="86"/>
      <c r="F25" s="86"/>
      <c r="G25" s="86"/>
      <c r="H25" s="86"/>
      <c r="I25" s="82"/>
      <c r="J25" s="52"/>
      <c r="K25" s="84"/>
      <c r="L25" s="53"/>
    </row>
    <row r="26" spans="1:20" ht="11.1" customHeight="1" x14ac:dyDescent="0.2">
      <c r="A26" s="54"/>
      <c r="B26" s="78" t="s">
        <v>38</v>
      </c>
      <c r="C26" s="78"/>
      <c r="D26" s="78"/>
      <c r="E26" s="78"/>
      <c r="F26" s="78"/>
      <c r="G26" s="78"/>
      <c r="H26" s="78"/>
      <c r="I26" s="79"/>
      <c r="J26" s="79"/>
      <c r="K26" s="78"/>
      <c r="L26" s="54"/>
    </row>
    <row r="27" spans="1:20" ht="11.1" customHeight="1" x14ac:dyDescent="0.2">
      <c r="B27" s="80"/>
      <c r="C27" s="80"/>
      <c r="D27" s="80"/>
      <c r="E27" s="80"/>
      <c r="F27" s="80"/>
      <c r="G27" s="80"/>
      <c r="H27" s="80"/>
      <c r="I27" s="81"/>
      <c r="J27" s="81"/>
      <c r="K27" s="80"/>
    </row>
    <row r="29" spans="1:20" ht="11.45" customHeight="1" x14ac:dyDescent="0.2">
      <c r="A29" s="56" t="s">
        <v>52</v>
      </c>
      <c r="B29" s="57"/>
      <c r="C29" s="58"/>
      <c r="D29" s="58"/>
      <c r="E29" s="58"/>
      <c r="F29" s="58"/>
      <c r="G29" s="59"/>
      <c r="H29" s="59"/>
      <c r="I29" s="59"/>
      <c r="J29" s="59"/>
      <c r="K29" s="59"/>
      <c r="L29" s="59"/>
      <c r="M29" s="60"/>
      <c r="N29" s="61"/>
      <c r="O29" s="61"/>
      <c r="P29" s="58"/>
      <c r="Q29" s="58"/>
      <c r="R29" s="55"/>
      <c r="S29" s="55"/>
      <c r="T29" s="55"/>
    </row>
    <row r="30" spans="1:20" ht="36" customHeight="1" x14ac:dyDescent="0.2">
      <c r="A30" s="65" t="s">
        <v>53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2"/>
      <c r="N30" s="62"/>
      <c r="O30" s="62"/>
      <c r="P30" s="62"/>
      <c r="Q30" s="62"/>
      <c r="R30" s="62"/>
      <c r="S30" s="62"/>
      <c r="T30" s="62"/>
    </row>
    <row r="31" spans="1:20" ht="14.25" customHeight="1" x14ac:dyDescent="0.2">
      <c r="A31" s="62" t="s">
        <v>54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55"/>
      <c r="S31" s="55"/>
      <c r="T31" s="55"/>
    </row>
    <row r="32" spans="1:20" ht="14.25" customHeight="1" x14ac:dyDescent="0.2">
      <c r="A32" s="62" t="s">
        <v>55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55"/>
      <c r="S32" s="55"/>
      <c r="T32" s="55"/>
    </row>
    <row r="33" spans="1:20" ht="14.25" customHeight="1" x14ac:dyDescent="0.2">
      <c r="A33" s="62" t="s">
        <v>56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55"/>
      <c r="S33" s="55"/>
      <c r="T33" s="55"/>
    </row>
  </sheetData>
  <mergeCells count="22">
    <mergeCell ref="B25:I25"/>
    <mergeCell ref="K6:K7"/>
    <mergeCell ref="L6:L7"/>
    <mergeCell ref="B22:I22"/>
    <mergeCell ref="B23:I23"/>
    <mergeCell ref="B24:I24"/>
    <mergeCell ref="A30:L30"/>
    <mergeCell ref="B3:K3"/>
    <mergeCell ref="B4:K4"/>
    <mergeCell ref="B2:J2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26:K26"/>
    <mergeCell ref="B27:K2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D4" sqref="D4:D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3" t="s">
        <v>39</v>
      </c>
      <c r="B1" s="83"/>
      <c r="C1" s="83"/>
      <c r="D1" s="83"/>
      <c r="E1" s="83"/>
      <c r="F1" s="83"/>
    </row>
    <row r="3" spans="1:6" ht="11.1" customHeight="1" x14ac:dyDescent="0.2">
      <c r="A3" s="25" t="s">
        <v>3</v>
      </c>
      <c r="B3" s="2" t="s">
        <v>6</v>
      </c>
      <c r="C3" s="2" t="s">
        <v>9</v>
      </c>
      <c r="D3" s="32" t="s">
        <v>10</v>
      </c>
      <c r="E3" s="32" t="s">
        <v>11</v>
      </c>
      <c r="F3" s="26" t="s">
        <v>12</v>
      </c>
    </row>
    <row r="4" spans="1:6" ht="11.1" customHeight="1" x14ac:dyDescent="0.2">
      <c r="A4" s="23" t="s">
        <v>21</v>
      </c>
      <c r="B4" s="20" t="s">
        <v>22</v>
      </c>
      <c r="C4" s="21">
        <v>22</v>
      </c>
      <c r="D4" s="33"/>
      <c r="E4" s="33">
        <f>ROUND(Р[[#This Row],[Количество]]*Р[[#This Row],[Цена за ед., руб]],2)</f>
        <v>0</v>
      </c>
      <c r="F4" s="24"/>
    </row>
    <row r="5" spans="1:6" ht="11.1" customHeight="1" x14ac:dyDescent="0.2">
      <c r="A5" s="27" t="s">
        <v>27</v>
      </c>
      <c r="B5" s="28" t="s">
        <v>22</v>
      </c>
      <c r="C5" s="29">
        <v>22</v>
      </c>
      <c r="D5" s="34"/>
      <c r="E5" s="34">
        <f>ROUND(Р[[#This Row],[Количество]]*Р[[#This Row],[Цена за ед., руб]],2)</f>
        <v>0</v>
      </c>
      <c r="F5" s="31"/>
    </row>
    <row r="6" spans="1:6" ht="11.45" customHeight="1" x14ac:dyDescent="0.2">
      <c r="A6" s="27" t="s">
        <v>51</v>
      </c>
      <c r="B6" s="28"/>
      <c r="C6" s="30"/>
      <c r="D6" s="34"/>
      <c r="E6" s="34">
        <f>SUBTOTAL(109,Р[Сумма, руб])</f>
        <v>0</v>
      </c>
      <c r="F6" s="31"/>
    </row>
    <row r="7" spans="1:6" ht="11.45" customHeight="1" x14ac:dyDescent="0.2">
      <c r="D7" s="63" t="s">
        <v>57</v>
      </c>
      <c r="E7" s="64">
        <f>Р[[#Totals],[Сумма, руб]]-ЛСР!J23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9"/>
  <sheetViews>
    <sheetView workbookViewId="0">
      <pane ySplit="3" topLeftCell="A4" activePane="bottomLeft" state="frozen"/>
      <selection pane="bottomLeft" activeCell="I47" sqref="I4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3" t="s">
        <v>40</v>
      </c>
      <c r="B1" s="83"/>
      <c r="C1" s="83"/>
      <c r="D1" s="83"/>
      <c r="E1" s="83"/>
      <c r="F1" s="83"/>
      <c r="G1" s="83"/>
      <c r="H1" s="83"/>
    </row>
    <row r="2" spans="1:9" ht="11.1" customHeight="1" x14ac:dyDescent="0.2"/>
    <row r="3" spans="1:9" ht="23.1" customHeight="1" x14ac:dyDescent="0.2">
      <c r="A3" s="25" t="s">
        <v>41</v>
      </c>
      <c r="B3" s="35" t="s">
        <v>42</v>
      </c>
      <c r="C3" s="26" t="s">
        <v>43</v>
      </c>
      <c r="D3" s="2" t="s">
        <v>6</v>
      </c>
      <c r="E3" s="2" t="s">
        <v>9</v>
      </c>
      <c r="F3" s="32" t="s">
        <v>10</v>
      </c>
      <c r="G3" s="32" t="s">
        <v>11</v>
      </c>
      <c r="H3" s="2" t="s">
        <v>44</v>
      </c>
      <c r="I3" s="26" t="s">
        <v>45</v>
      </c>
    </row>
    <row r="4" spans="1:9" ht="23.1" customHeight="1" x14ac:dyDescent="0.2">
      <c r="A4" s="23" t="s">
        <v>28</v>
      </c>
      <c r="B4" s="22"/>
      <c r="C4" s="22" t="s">
        <v>29</v>
      </c>
      <c r="D4" s="20" t="s">
        <v>22</v>
      </c>
      <c r="E4" s="21">
        <v>21</v>
      </c>
      <c r="F4" s="33"/>
      <c r="G4" s="33">
        <f>ROUND(М[[#This Row],[Количество]]*М[[#This Row],[Цена за ед., руб]],2)</f>
        <v>0</v>
      </c>
      <c r="H4" s="22"/>
      <c r="I4" s="24" t="s">
        <v>46</v>
      </c>
    </row>
    <row r="5" spans="1:9" ht="23.1" customHeight="1" x14ac:dyDescent="0.2">
      <c r="A5" s="23" t="s">
        <v>28</v>
      </c>
      <c r="B5" s="22"/>
      <c r="C5" s="22" t="s">
        <v>31</v>
      </c>
      <c r="D5" s="20" t="s">
        <v>22</v>
      </c>
      <c r="E5" s="21">
        <v>1</v>
      </c>
      <c r="F5" s="33"/>
      <c r="G5" s="33">
        <f>ROUND(М[[#This Row],[Количество]]*М[[#This Row],[Цена за ед., руб]],2)</f>
        <v>0</v>
      </c>
      <c r="H5" s="22"/>
      <c r="I5" s="24" t="s">
        <v>46</v>
      </c>
    </row>
    <row r="6" spans="1:9" ht="23.1" customHeight="1" x14ac:dyDescent="0.2">
      <c r="A6" s="23" t="s">
        <v>25</v>
      </c>
      <c r="B6" s="22"/>
      <c r="C6" s="22" t="s">
        <v>26</v>
      </c>
      <c r="D6" s="20" t="s">
        <v>22</v>
      </c>
      <c r="E6" s="21">
        <v>22</v>
      </c>
      <c r="F6" s="33"/>
      <c r="G6" s="33">
        <f>ROUND(М[[#This Row],[Количество]]*М[[#This Row],[Цена за ед., руб]],2)</f>
        <v>0</v>
      </c>
      <c r="H6" s="22"/>
      <c r="I6" s="24" t="s">
        <v>46</v>
      </c>
    </row>
    <row r="7" spans="1:9" ht="11.1" customHeight="1" x14ac:dyDescent="0.2">
      <c r="A7" s="27" t="s">
        <v>33</v>
      </c>
      <c r="B7" s="36"/>
      <c r="C7" s="36" t="s">
        <v>34</v>
      </c>
      <c r="D7" s="28" t="s">
        <v>35</v>
      </c>
      <c r="E7" s="29">
        <v>15</v>
      </c>
      <c r="F7" s="34"/>
      <c r="G7" s="34">
        <f>ROUND(М[[#This Row],[Количество]]*М[[#This Row],[Цена за ед., руб]],2)</f>
        <v>0</v>
      </c>
      <c r="H7" s="36"/>
      <c r="I7" s="31" t="s">
        <v>46</v>
      </c>
    </row>
    <row r="8" spans="1:9" ht="11.45" customHeight="1" x14ac:dyDescent="0.2">
      <c r="A8" s="27" t="s">
        <v>51</v>
      </c>
      <c r="B8" s="36"/>
      <c r="C8" s="36"/>
      <c r="D8" s="28"/>
      <c r="E8" s="30"/>
      <c r="F8" s="34"/>
      <c r="G8" s="34">
        <f>SUBTOTAL(109,М[Сумма, руб])</f>
        <v>0</v>
      </c>
      <c r="H8" s="36"/>
      <c r="I8" s="31"/>
    </row>
    <row r="9" spans="1:9" ht="11.45" customHeight="1" x14ac:dyDescent="0.2">
      <c r="F9" s="63" t="s">
        <v>58</v>
      </c>
      <c r="G9" s="64">
        <f>М[[#Totals],[Сумма, руб]]-ЛСР!J24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7" xr:uid="{1DF193B3-CD52-4363-B9F6-82B0A82A8379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47</v>
      </c>
      <c r="B1" s="1" t="s">
        <v>48</v>
      </c>
    </row>
    <row r="2" spans="1:2" ht="11.1" customHeight="1" x14ac:dyDescent="0.2">
      <c r="A2" s="1" t="s">
        <v>49</v>
      </c>
      <c r="B2" s="1" t="s">
        <v>50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2026-05-18T06:16:01Z</dcterms:modified>
</cp:coreProperties>
</file>